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電力HP\庁舎ほか\"/>
    </mc:Choice>
  </mc:AlternateContent>
  <xr:revisionPtr revIDLastSave="0" documentId="13_ncr:1_{D5565335-B2A0-4804-8C09-EA8650062306}" xr6:coauthVersionLast="47" xr6:coauthVersionMax="47" xr10:uidLastSave="{00000000-0000-0000-0000-000000000000}"/>
  <bookViews>
    <workbookView xWindow="-120" yWindow="-120" windowWidth="20730" windowHeight="11040" xr2:uid="{97539709-DBFB-4C3E-8C0E-02688E0380ED}"/>
  </bookViews>
  <sheets>
    <sheet name="総括表" sheetId="1" r:id="rId1"/>
    <sheet name="1垂井町役場庁舎○" sheetId="2" r:id="rId2"/>
    <sheet name="2垂井町立岩手小学校○" sheetId="3" r:id="rId3"/>
    <sheet name="3垂井町立府中小学校○" sheetId="4" r:id="rId4"/>
    <sheet name="4垂井町立垂井小学校○" sheetId="5" r:id="rId5"/>
    <sheet name="5垂井町立宮代小学校○ " sheetId="6" r:id="rId6"/>
    <sheet name="6垂井町立東小学校○" sheetId="7" r:id="rId7"/>
    <sheet name="7垂井町立表佐小学校○" sheetId="8" r:id="rId8"/>
    <sheet name="8垂井町立合原小学校○" sheetId="9" r:id="rId9"/>
    <sheet name="9垂井町立北中学校○" sheetId="10" r:id="rId10"/>
    <sheet name="10垂井町立不破中学校○" sheetId="11" r:id="rId11"/>
    <sheet name="11垂井町タルイピアセンター○" sheetId="13" r:id="rId12"/>
    <sheet name="12垂井町文化会館○" sheetId="14" r:id="rId13"/>
    <sheet name="13垂井町保健センター○" sheetId="15" r:id="rId14"/>
    <sheet name="14垂井町立垂井東こども園○" sheetId="16" r:id="rId15"/>
    <sheet name="15垂井町朝倉運動公園野球場○" sheetId="17" r:id="rId16"/>
    <sheet name="16垂井町朝倉町民体育館○" sheetId="18" r:id="rId17"/>
    <sheet name="17垂井町斎場○" sheetId="19" r:id="rId18"/>
    <sheet name="18垂井町立垂井こども園" sheetId="20" r:id="rId19"/>
    <sheet name="19垂井町学校給食センター" sheetId="21" r:id="rId20"/>
    <sheet name="20垂井町垂井駅　自由通路　南広場" sheetId="22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I14" i="4" s="1"/>
  <c r="G14" i="3" l="1"/>
  <c r="I14" i="3" s="1"/>
  <c r="J14" i="3"/>
  <c r="H14" i="2" l="1"/>
  <c r="H15" i="2"/>
  <c r="G14" i="2"/>
  <c r="G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J14" i="2"/>
  <c r="I15" i="2" l="1"/>
  <c r="E26" i="9"/>
  <c r="J23" i="8"/>
  <c r="L30" i="1" l="1"/>
  <c r="K30" i="1"/>
  <c r="J30" i="1"/>
  <c r="F30" i="1"/>
  <c r="I29" i="1" l="1"/>
  <c r="H29" i="1"/>
  <c r="D30" i="1"/>
  <c r="F29" i="1"/>
  <c r="D29" i="1"/>
  <c r="I28" i="1"/>
  <c r="H28" i="1"/>
  <c r="F28" i="1"/>
  <c r="D28" i="1"/>
  <c r="I27" i="1"/>
  <c r="H27" i="1"/>
  <c r="F27" i="1"/>
  <c r="D27" i="1"/>
  <c r="I26" i="1"/>
  <c r="H26" i="1"/>
  <c r="F26" i="1"/>
  <c r="D26" i="1"/>
  <c r="I25" i="1"/>
  <c r="H25" i="1"/>
  <c r="F25" i="1"/>
  <c r="D25" i="1"/>
  <c r="I24" i="1"/>
  <c r="H24" i="1"/>
  <c r="F24" i="1"/>
  <c r="D24" i="1"/>
  <c r="I23" i="1"/>
  <c r="H23" i="1"/>
  <c r="F23" i="1"/>
  <c r="D23" i="1"/>
  <c r="I22" i="1"/>
  <c r="H22" i="1"/>
  <c r="F22" i="1"/>
  <c r="D22" i="1"/>
  <c r="I21" i="1"/>
  <c r="H21" i="1"/>
  <c r="F21" i="1"/>
  <c r="D21" i="1"/>
  <c r="I20" i="1"/>
  <c r="H20" i="1"/>
  <c r="F20" i="1"/>
  <c r="D20" i="1"/>
  <c r="I19" i="1"/>
  <c r="H19" i="1"/>
  <c r="F19" i="1"/>
  <c r="D19" i="1"/>
  <c r="I18" i="1"/>
  <c r="H18" i="1"/>
  <c r="F18" i="1"/>
  <c r="D18" i="1"/>
  <c r="I17" i="1"/>
  <c r="H17" i="1"/>
  <c r="F17" i="1"/>
  <c r="D17" i="1"/>
  <c r="I16" i="1"/>
  <c r="H16" i="1"/>
  <c r="F16" i="1"/>
  <c r="D16" i="1"/>
  <c r="I15" i="1"/>
  <c r="H15" i="1"/>
  <c r="F15" i="1"/>
  <c r="D15" i="1"/>
  <c r="I14" i="1"/>
  <c r="H14" i="1"/>
  <c r="F14" i="1"/>
  <c r="D14" i="1"/>
  <c r="I13" i="1"/>
  <c r="H13" i="1"/>
  <c r="F13" i="1"/>
  <c r="D13" i="1"/>
  <c r="I12" i="1"/>
  <c r="H12" i="1"/>
  <c r="F12" i="1"/>
  <c r="D12" i="1"/>
  <c r="I11" i="1"/>
  <c r="H11" i="1"/>
  <c r="G11" i="1"/>
  <c r="F11" i="1"/>
  <c r="D11" i="1"/>
  <c r="F26" i="22" l="1"/>
  <c r="E26" i="22"/>
  <c r="D26" i="22"/>
  <c r="J25" i="22"/>
  <c r="G25" i="22"/>
  <c r="I25" i="22" s="1"/>
  <c r="J24" i="22"/>
  <c r="G24" i="22"/>
  <c r="I24" i="22" s="1"/>
  <c r="J23" i="22"/>
  <c r="G23" i="22"/>
  <c r="I23" i="22" s="1"/>
  <c r="J22" i="22"/>
  <c r="G22" i="22"/>
  <c r="I22" i="22" s="1"/>
  <c r="J21" i="22"/>
  <c r="G21" i="22"/>
  <c r="I21" i="22" s="1"/>
  <c r="J20" i="22"/>
  <c r="G20" i="22"/>
  <c r="I20" i="22" s="1"/>
  <c r="J19" i="22"/>
  <c r="G19" i="22"/>
  <c r="I19" i="22" s="1"/>
  <c r="J18" i="22"/>
  <c r="G18" i="22"/>
  <c r="I18" i="22" s="1"/>
  <c r="J17" i="22"/>
  <c r="G17" i="22"/>
  <c r="I17" i="22" s="1"/>
  <c r="J16" i="22"/>
  <c r="G16" i="22"/>
  <c r="I16" i="22" s="1"/>
  <c r="J15" i="22"/>
  <c r="G15" i="22"/>
  <c r="I15" i="22" s="1"/>
  <c r="J14" i="22"/>
  <c r="G14" i="22"/>
  <c r="F26" i="21"/>
  <c r="E26" i="21"/>
  <c r="D26" i="21"/>
  <c r="J25" i="21"/>
  <c r="G25" i="21"/>
  <c r="I25" i="21" s="1"/>
  <c r="J24" i="21"/>
  <c r="G24" i="21"/>
  <c r="I24" i="21" s="1"/>
  <c r="J23" i="21"/>
  <c r="G23" i="21"/>
  <c r="I23" i="21" s="1"/>
  <c r="J22" i="21"/>
  <c r="G22" i="21"/>
  <c r="I22" i="21" s="1"/>
  <c r="J21" i="21"/>
  <c r="G21" i="21"/>
  <c r="I21" i="21" s="1"/>
  <c r="J20" i="21"/>
  <c r="G20" i="21"/>
  <c r="I20" i="21" s="1"/>
  <c r="J19" i="21"/>
  <c r="G19" i="21"/>
  <c r="I19" i="21" s="1"/>
  <c r="J18" i="21"/>
  <c r="G18" i="21"/>
  <c r="I18" i="21" s="1"/>
  <c r="J17" i="21"/>
  <c r="G17" i="21"/>
  <c r="I17" i="21" s="1"/>
  <c r="J16" i="21"/>
  <c r="G16" i="21"/>
  <c r="I16" i="21" s="1"/>
  <c r="J15" i="21"/>
  <c r="G15" i="21"/>
  <c r="I15" i="21" s="1"/>
  <c r="J14" i="21"/>
  <c r="G14" i="21"/>
  <c r="F26" i="20"/>
  <c r="E26" i="20"/>
  <c r="D26" i="20"/>
  <c r="J25" i="20"/>
  <c r="G25" i="20"/>
  <c r="I25" i="20" s="1"/>
  <c r="J24" i="20"/>
  <c r="G24" i="20"/>
  <c r="I24" i="20" s="1"/>
  <c r="J23" i="20"/>
  <c r="G23" i="20"/>
  <c r="I23" i="20" s="1"/>
  <c r="J22" i="20"/>
  <c r="G22" i="20"/>
  <c r="I22" i="20" s="1"/>
  <c r="J21" i="20"/>
  <c r="G21" i="20"/>
  <c r="I21" i="20" s="1"/>
  <c r="J20" i="20"/>
  <c r="G20" i="20"/>
  <c r="I20" i="20" s="1"/>
  <c r="J19" i="20"/>
  <c r="G19" i="20"/>
  <c r="I19" i="20" s="1"/>
  <c r="J18" i="20"/>
  <c r="G18" i="20"/>
  <c r="I18" i="20" s="1"/>
  <c r="J17" i="20"/>
  <c r="G17" i="20"/>
  <c r="I17" i="20" s="1"/>
  <c r="J16" i="20"/>
  <c r="G16" i="20"/>
  <c r="I16" i="20" s="1"/>
  <c r="J15" i="20"/>
  <c r="G15" i="20"/>
  <c r="I15" i="20" s="1"/>
  <c r="J14" i="20"/>
  <c r="G14" i="20"/>
  <c r="I14" i="20" s="1"/>
  <c r="F26" i="19"/>
  <c r="E26" i="19"/>
  <c r="D26" i="19"/>
  <c r="J25" i="19"/>
  <c r="G25" i="19"/>
  <c r="I25" i="19" s="1"/>
  <c r="J24" i="19"/>
  <c r="G24" i="19"/>
  <c r="I24" i="19" s="1"/>
  <c r="J23" i="19"/>
  <c r="G23" i="19"/>
  <c r="I23" i="19" s="1"/>
  <c r="J22" i="19"/>
  <c r="G22" i="19"/>
  <c r="I22" i="19" s="1"/>
  <c r="J21" i="19"/>
  <c r="G21" i="19"/>
  <c r="I21" i="19" s="1"/>
  <c r="J20" i="19"/>
  <c r="G20" i="19"/>
  <c r="I20" i="19" s="1"/>
  <c r="J19" i="19"/>
  <c r="G19" i="19"/>
  <c r="I19" i="19" s="1"/>
  <c r="J18" i="19"/>
  <c r="G18" i="19"/>
  <c r="I18" i="19" s="1"/>
  <c r="J17" i="19"/>
  <c r="G17" i="19"/>
  <c r="I17" i="19" s="1"/>
  <c r="J16" i="19"/>
  <c r="G16" i="19"/>
  <c r="I16" i="19" s="1"/>
  <c r="J15" i="19"/>
  <c r="G15" i="19"/>
  <c r="I15" i="19" s="1"/>
  <c r="J14" i="19"/>
  <c r="G14" i="19"/>
  <c r="F26" i="18"/>
  <c r="E26" i="18"/>
  <c r="D26" i="18"/>
  <c r="J25" i="18"/>
  <c r="G25" i="18"/>
  <c r="I25" i="18" s="1"/>
  <c r="J24" i="18"/>
  <c r="G24" i="18"/>
  <c r="I24" i="18" s="1"/>
  <c r="J23" i="18"/>
  <c r="G23" i="18"/>
  <c r="I23" i="18" s="1"/>
  <c r="J22" i="18"/>
  <c r="G22" i="18"/>
  <c r="I22" i="18" s="1"/>
  <c r="J21" i="18"/>
  <c r="G21" i="18"/>
  <c r="I21" i="18" s="1"/>
  <c r="J20" i="18"/>
  <c r="G20" i="18"/>
  <c r="I20" i="18" s="1"/>
  <c r="J19" i="18"/>
  <c r="G19" i="18"/>
  <c r="I19" i="18" s="1"/>
  <c r="J18" i="18"/>
  <c r="G18" i="18"/>
  <c r="I18" i="18" s="1"/>
  <c r="J17" i="18"/>
  <c r="G17" i="18"/>
  <c r="I17" i="18" s="1"/>
  <c r="J16" i="18"/>
  <c r="G16" i="18"/>
  <c r="I16" i="18" s="1"/>
  <c r="J15" i="18"/>
  <c r="G15" i="18"/>
  <c r="I15" i="18" s="1"/>
  <c r="J14" i="18"/>
  <c r="G14" i="18"/>
  <c r="I14" i="18" s="1"/>
  <c r="F26" i="17"/>
  <c r="E26" i="17"/>
  <c r="D26" i="17"/>
  <c r="J25" i="17"/>
  <c r="G25" i="17"/>
  <c r="I25" i="17" s="1"/>
  <c r="J24" i="17"/>
  <c r="G24" i="17"/>
  <c r="I24" i="17" s="1"/>
  <c r="J23" i="17"/>
  <c r="G23" i="17"/>
  <c r="I23" i="17" s="1"/>
  <c r="J22" i="17"/>
  <c r="G22" i="17"/>
  <c r="I22" i="17" s="1"/>
  <c r="J21" i="17"/>
  <c r="G21" i="17"/>
  <c r="I21" i="17" s="1"/>
  <c r="J20" i="17"/>
  <c r="G20" i="17"/>
  <c r="I20" i="17" s="1"/>
  <c r="J19" i="17"/>
  <c r="G19" i="17"/>
  <c r="I19" i="17" s="1"/>
  <c r="J18" i="17"/>
  <c r="G18" i="17"/>
  <c r="I18" i="17" s="1"/>
  <c r="J17" i="17"/>
  <c r="G17" i="17"/>
  <c r="I17" i="17" s="1"/>
  <c r="J16" i="17"/>
  <c r="G16" i="17"/>
  <c r="I16" i="17" s="1"/>
  <c r="J15" i="17"/>
  <c r="G15" i="17"/>
  <c r="I15" i="17" s="1"/>
  <c r="J14" i="17"/>
  <c r="G14" i="17"/>
  <c r="I14" i="17" s="1"/>
  <c r="F26" i="16"/>
  <c r="E26" i="16"/>
  <c r="D26" i="16"/>
  <c r="J25" i="16"/>
  <c r="G25" i="16"/>
  <c r="I25" i="16" s="1"/>
  <c r="J24" i="16"/>
  <c r="G24" i="16"/>
  <c r="I24" i="16" s="1"/>
  <c r="J23" i="16"/>
  <c r="G23" i="16"/>
  <c r="I23" i="16" s="1"/>
  <c r="J22" i="16"/>
  <c r="G22" i="16"/>
  <c r="I22" i="16" s="1"/>
  <c r="J21" i="16"/>
  <c r="G21" i="16"/>
  <c r="I21" i="16" s="1"/>
  <c r="J20" i="16"/>
  <c r="G20" i="16"/>
  <c r="I20" i="16" s="1"/>
  <c r="J19" i="16"/>
  <c r="G19" i="16"/>
  <c r="I19" i="16" s="1"/>
  <c r="J18" i="16"/>
  <c r="G18" i="16"/>
  <c r="I18" i="16" s="1"/>
  <c r="J17" i="16"/>
  <c r="G17" i="16"/>
  <c r="I17" i="16" s="1"/>
  <c r="J16" i="16"/>
  <c r="G16" i="16"/>
  <c r="I16" i="16" s="1"/>
  <c r="J15" i="16"/>
  <c r="G15" i="16"/>
  <c r="I15" i="16" s="1"/>
  <c r="J14" i="16"/>
  <c r="G14" i="16"/>
  <c r="F26" i="15"/>
  <c r="E26" i="15"/>
  <c r="D26" i="15"/>
  <c r="J25" i="15"/>
  <c r="G25" i="15"/>
  <c r="I25" i="15" s="1"/>
  <c r="J24" i="15"/>
  <c r="G24" i="15"/>
  <c r="I24" i="15" s="1"/>
  <c r="J23" i="15"/>
  <c r="G23" i="15"/>
  <c r="I23" i="15" s="1"/>
  <c r="J22" i="15"/>
  <c r="G22" i="15"/>
  <c r="I22" i="15" s="1"/>
  <c r="J21" i="15"/>
  <c r="G21" i="15"/>
  <c r="I21" i="15" s="1"/>
  <c r="J20" i="15"/>
  <c r="G20" i="15"/>
  <c r="I20" i="15" s="1"/>
  <c r="J19" i="15"/>
  <c r="G19" i="15"/>
  <c r="I19" i="15" s="1"/>
  <c r="J18" i="15"/>
  <c r="G18" i="15"/>
  <c r="I18" i="15" s="1"/>
  <c r="J17" i="15"/>
  <c r="G17" i="15"/>
  <c r="I17" i="15" s="1"/>
  <c r="J16" i="15"/>
  <c r="G16" i="15"/>
  <c r="I16" i="15" s="1"/>
  <c r="J15" i="15"/>
  <c r="G15" i="15"/>
  <c r="I15" i="15" s="1"/>
  <c r="J14" i="15"/>
  <c r="G14" i="15"/>
  <c r="F26" i="14"/>
  <c r="E26" i="14"/>
  <c r="D26" i="14"/>
  <c r="J25" i="14"/>
  <c r="G25" i="14"/>
  <c r="I25" i="14" s="1"/>
  <c r="J24" i="14"/>
  <c r="G24" i="14"/>
  <c r="I24" i="14" s="1"/>
  <c r="J23" i="14"/>
  <c r="G23" i="14"/>
  <c r="I23" i="14" s="1"/>
  <c r="J22" i="14"/>
  <c r="G22" i="14"/>
  <c r="I22" i="14" s="1"/>
  <c r="J21" i="14"/>
  <c r="G21" i="14"/>
  <c r="I21" i="14" s="1"/>
  <c r="J20" i="14"/>
  <c r="G20" i="14"/>
  <c r="I20" i="14" s="1"/>
  <c r="J19" i="14"/>
  <c r="G19" i="14"/>
  <c r="I19" i="14" s="1"/>
  <c r="J18" i="14"/>
  <c r="G18" i="14"/>
  <c r="I18" i="14" s="1"/>
  <c r="J17" i="14"/>
  <c r="G17" i="14"/>
  <c r="I17" i="14" s="1"/>
  <c r="J16" i="14"/>
  <c r="G16" i="14"/>
  <c r="I16" i="14" s="1"/>
  <c r="J15" i="14"/>
  <c r="G15" i="14"/>
  <c r="I15" i="14" s="1"/>
  <c r="J14" i="14"/>
  <c r="G14" i="14"/>
  <c r="F26" i="13"/>
  <c r="E26" i="13"/>
  <c r="D26" i="13"/>
  <c r="J25" i="13"/>
  <c r="G25" i="13"/>
  <c r="I25" i="13" s="1"/>
  <c r="J24" i="13"/>
  <c r="G24" i="13"/>
  <c r="I24" i="13" s="1"/>
  <c r="J23" i="13"/>
  <c r="G23" i="13"/>
  <c r="I23" i="13" s="1"/>
  <c r="J22" i="13"/>
  <c r="G22" i="13"/>
  <c r="I22" i="13" s="1"/>
  <c r="J21" i="13"/>
  <c r="G21" i="13"/>
  <c r="I21" i="13" s="1"/>
  <c r="J20" i="13"/>
  <c r="G20" i="13"/>
  <c r="I20" i="13" s="1"/>
  <c r="J19" i="13"/>
  <c r="G19" i="13"/>
  <c r="I19" i="13" s="1"/>
  <c r="J18" i="13"/>
  <c r="G18" i="13"/>
  <c r="I18" i="13" s="1"/>
  <c r="J17" i="13"/>
  <c r="G17" i="13"/>
  <c r="I17" i="13" s="1"/>
  <c r="J16" i="13"/>
  <c r="G16" i="13"/>
  <c r="I16" i="13" s="1"/>
  <c r="J15" i="13"/>
  <c r="G15" i="13"/>
  <c r="I15" i="13" s="1"/>
  <c r="J14" i="13"/>
  <c r="G14" i="13"/>
  <c r="F26" i="11"/>
  <c r="E26" i="11"/>
  <c r="D26" i="11"/>
  <c r="J25" i="11"/>
  <c r="G25" i="11"/>
  <c r="I25" i="11" s="1"/>
  <c r="J24" i="11"/>
  <c r="G24" i="11"/>
  <c r="I24" i="11" s="1"/>
  <c r="J23" i="11"/>
  <c r="G23" i="11"/>
  <c r="I23" i="11" s="1"/>
  <c r="J22" i="11"/>
  <c r="G22" i="11"/>
  <c r="I22" i="11" s="1"/>
  <c r="J21" i="11"/>
  <c r="G21" i="11"/>
  <c r="I21" i="11" s="1"/>
  <c r="J20" i="11"/>
  <c r="G20" i="11"/>
  <c r="I20" i="11" s="1"/>
  <c r="J19" i="11"/>
  <c r="G19" i="11"/>
  <c r="I19" i="11" s="1"/>
  <c r="J18" i="11"/>
  <c r="G18" i="11"/>
  <c r="I18" i="11" s="1"/>
  <c r="J17" i="11"/>
  <c r="G17" i="11"/>
  <c r="I17" i="11" s="1"/>
  <c r="J16" i="11"/>
  <c r="G16" i="11"/>
  <c r="I16" i="11" s="1"/>
  <c r="J15" i="11"/>
  <c r="G15" i="11"/>
  <c r="I15" i="11" s="1"/>
  <c r="J14" i="11"/>
  <c r="G14" i="11"/>
  <c r="F26" i="10"/>
  <c r="E26" i="10"/>
  <c r="D26" i="10"/>
  <c r="J25" i="10"/>
  <c r="G25" i="10"/>
  <c r="I25" i="10" s="1"/>
  <c r="J24" i="10"/>
  <c r="G24" i="10"/>
  <c r="I24" i="10" s="1"/>
  <c r="J23" i="10"/>
  <c r="G23" i="10"/>
  <c r="I23" i="10" s="1"/>
  <c r="J22" i="10"/>
  <c r="G22" i="10"/>
  <c r="I22" i="10" s="1"/>
  <c r="J21" i="10"/>
  <c r="G21" i="10"/>
  <c r="I21" i="10" s="1"/>
  <c r="J20" i="10"/>
  <c r="G20" i="10"/>
  <c r="I20" i="10" s="1"/>
  <c r="J19" i="10"/>
  <c r="G19" i="10"/>
  <c r="I19" i="10" s="1"/>
  <c r="J18" i="10"/>
  <c r="G18" i="10"/>
  <c r="I18" i="10" s="1"/>
  <c r="J17" i="10"/>
  <c r="G17" i="10"/>
  <c r="I17" i="10" s="1"/>
  <c r="J16" i="10"/>
  <c r="G16" i="10"/>
  <c r="I16" i="10" s="1"/>
  <c r="J15" i="10"/>
  <c r="G15" i="10"/>
  <c r="I15" i="10" s="1"/>
  <c r="J14" i="10"/>
  <c r="G14" i="10"/>
  <c r="F26" i="9"/>
  <c r="D26" i="9"/>
  <c r="D27" i="9" s="1"/>
  <c r="J25" i="9"/>
  <c r="G25" i="9"/>
  <c r="I25" i="9" s="1"/>
  <c r="J24" i="9"/>
  <c r="G24" i="9"/>
  <c r="I24" i="9" s="1"/>
  <c r="J23" i="9"/>
  <c r="G23" i="9"/>
  <c r="I23" i="9" s="1"/>
  <c r="J22" i="9"/>
  <c r="G22" i="9"/>
  <c r="I22" i="9" s="1"/>
  <c r="J21" i="9"/>
  <c r="G21" i="9"/>
  <c r="I21" i="9" s="1"/>
  <c r="J20" i="9"/>
  <c r="G20" i="9"/>
  <c r="I20" i="9" s="1"/>
  <c r="J19" i="9"/>
  <c r="G19" i="9"/>
  <c r="I19" i="9" s="1"/>
  <c r="J18" i="9"/>
  <c r="G18" i="9"/>
  <c r="I18" i="9" s="1"/>
  <c r="J17" i="9"/>
  <c r="G17" i="9"/>
  <c r="I17" i="9" s="1"/>
  <c r="J16" i="9"/>
  <c r="G16" i="9"/>
  <c r="I16" i="9" s="1"/>
  <c r="J15" i="9"/>
  <c r="G15" i="9"/>
  <c r="I15" i="9" s="1"/>
  <c r="J14" i="9"/>
  <c r="G14" i="9"/>
  <c r="F26" i="8"/>
  <c r="E26" i="8"/>
  <c r="D26" i="8"/>
  <c r="J25" i="8"/>
  <c r="G25" i="8"/>
  <c r="I25" i="8" s="1"/>
  <c r="J24" i="8"/>
  <c r="G24" i="8"/>
  <c r="I24" i="8" s="1"/>
  <c r="G23" i="8"/>
  <c r="I23" i="8" s="1"/>
  <c r="J22" i="8"/>
  <c r="G22" i="8"/>
  <c r="I22" i="8" s="1"/>
  <c r="J21" i="8"/>
  <c r="G21" i="8"/>
  <c r="I21" i="8" s="1"/>
  <c r="J20" i="8"/>
  <c r="G20" i="8"/>
  <c r="I20" i="8" s="1"/>
  <c r="J19" i="8"/>
  <c r="G19" i="8"/>
  <c r="I19" i="8" s="1"/>
  <c r="J18" i="8"/>
  <c r="G18" i="8"/>
  <c r="I18" i="8" s="1"/>
  <c r="J17" i="8"/>
  <c r="G17" i="8"/>
  <c r="I17" i="8" s="1"/>
  <c r="J16" i="8"/>
  <c r="G16" i="8"/>
  <c r="I16" i="8" s="1"/>
  <c r="J15" i="8"/>
  <c r="G15" i="8"/>
  <c r="I15" i="8" s="1"/>
  <c r="J14" i="8"/>
  <c r="G14" i="8"/>
  <c r="F26" i="7"/>
  <c r="E26" i="7"/>
  <c r="D26" i="7"/>
  <c r="J25" i="7"/>
  <c r="G25" i="7"/>
  <c r="I25" i="7" s="1"/>
  <c r="J24" i="7"/>
  <c r="G24" i="7"/>
  <c r="I24" i="7" s="1"/>
  <c r="J23" i="7"/>
  <c r="G23" i="7"/>
  <c r="I23" i="7" s="1"/>
  <c r="J22" i="7"/>
  <c r="G22" i="7"/>
  <c r="I22" i="7" s="1"/>
  <c r="J21" i="7"/>
  <c r="G21" i="7"/>
  <c r="I21" i="7" s="1"/>
  <c r="J20" i="7"/>
  <c r="G20" i="7"/>
  <c r="I20" i="7" s="1"/>
  <c r="J19" i="7"/>
  <c r="G19" i="7"/>
  <c r="I19" i="7" s="1"/>
  <c r="J18" i="7"/>
  <c r="G18" i="7"/>
  <c r="I18" i="7" s="1"/>
  <c r="J17" i="7"/>
  <c r="G17" i="7"/>
  <c r="I17" i="7" s="1"/>
  <c r="J16" i="7"/>
  <c r="G16" i="7"/>
  <c r="I16" i="7" s="1"/>
  <c r="J15" i="7"/>
  <c r="G15" i="7"/>
  <c r="I15" i="7" s="1"/>
  <c r="J14" i="7"/>
  <c r="G14" i="7"/>
  <c r="I14" i="7" s="1"/>
  <c r="F26" i="6"/>
  <c r="E26" i="6"/>
  <c r="D26" i="6"/>
  <c r="J25" i="6"/>
  <c r="G25" i="6"/>
  <c r="I25" i="6" s="1"/>
  <c r="J24" i="6"/>
  <c r="G24" i="6"/>
  <c r="I24" i="6" s="1"/>
  <c r="J23" i="6"/>
  <c r="G23" i="6"/>
  <c r="I23" i="6" s="1"/>
  <c r="J22" i="6"/>
  <c r="G22" i="6"/>
  <c r="I22" i="6" s="1"/>
  <c r="J21" i="6"/>
  <c r="G21" i="6"/>
  <c r="I21" i="6" s="1"/>
  <c r="J20" i="6"/>
  <c r="G20" i="6"/>
  <c r="I20" i="6" s="1"/>
  <c r="J19" i="6"/>
  <c r="G19" i="6"/>
  <c r="I19" i="6" s="1"/>
  <c r="J18" i="6"/>
  <c r="G18" i="6"/>
  <c r="I18" i="6" s="1"/>
  <c r="J17" i="6"/>
  <c r="G17" i="6"/>
  <c r="I17" i="6" s="1"/>
  <c r="J16" i="6"/>
  <c r="G16" i="6"/>
  <c r="I16" i="6" s="1"/>
  <c r="J15" i="6"/>
  <c r="G15" i="6"/>
  <c r="I15" i="6" s="1"/>
  <c r="J14" i="6"/>
  <c r="G14" i="6"/>
  <c r="F26" i="5"/>
  <c r="E26" i="5"/>
  <c r="D26" i="5"/>
  <c r="J25" i="5"/>
  <c r="G25" i="5"/>
  <c r="I25" i="5" s="1"/>
  <c r="J24" i="5"/>
  <c r="G24" i="5"/>
  <c r="I24" i="5" s="1"/>
  <c r="J23" i="5"/>
  <c r="G23" i="5"/>
  <c r="I23" i="5" s="1"/>
  <c r="J22" i="5"/>
  <c r="G22" i="5"/>
  <c r="I22" i="5" s="1"/>
  <c r="J21" i="5"/>
  <c r="G21" i="5"/>
  <c r="I21" i="5" s="1"/>
  <c r="J20" i="5"/>
  <c r="G20" i="5"/>
  <c r="I20" i="5" s="1"/>
  <c r="J19" i="5"/>
  <c r="G19" i="5"/>
  <c r="I19" i="5" s="1"/>
  <c r="J18" i="5"/>
  <c r="G18" i="5"/>
  <c r="I18" i="5" s="1"/>
  <c r="J17" i="5"/>
  <c r="G17" i="5"/>
  <c r="I17" i="5" s="1"/>
  <c r="J16" i="5"/>
  <c r="G16" i="5"/>
  <c r="I16" i="5" s="1"/>
  <c r="J15" i="5"/>
  <c r="G15" i="5"/>
  <c r="I15" i="5" s="1"/>
  <c r="J14" i="5"/>
  <c r="G14" i="5"/>
  <c r="F26" i="4"/>
  <c r="E26" i="4"/>
  <c r="D26" i="4"/>
  <c r="J25" i="4"/>
  <c r="G25" i="4"/>
  <c r="I25" i="4" s="1"/>
  <c r="J24" i="4"/>
  <c r="G24" i="4"/>
  <c r="I24" i="4" s="1"/>
  <c r="J23" i="4"/>
  <c r="G23" i="4"/>
  <c r="I23" i="4" s="1"/>
  <c r="J22" i="4"/>
  <c r="G22" i="4"/>
  <c r="I22" i="4" s="1"/>
  <c r="J21" i="4"/>
  <c r="G21" i="4"/>
  <c r="I21" i="4" s="1"/>
  <c r="J20" i="4"/>
  <c r="G20" i="4"/>
  <c r="I20" i="4" s="1"/>
  <c r="J19" i="4"/>
  <c r="G19" i="4"/>
  <c r="I19" i="4" s="1"/>
  <c r="J18" i="4"/>
  <c r="G18" i="4"/>
  <c r="I18" i="4" s="1"/>
  <c r="J17" i="4"/>
  <c r="G17" i="4"/>
  <c r="I17" i="4" s="1"/>
  <c r="J16" i="4"/>
  <c r="G16" i="4"/>
  <c r="I16" i="4" s="1"/>
  <c r="J15" i="4"/>
  <c r="G15" i="4"/>
  <c r="I15" i="4" s="1"/>
  <c r="J14" i="4"/>
  <c r="F26" i="3"/>
  <c r="E26" i="3"/>
  <c r="D26" i="3"/>
  <c r="J25" i="3"/>
  <c r="G25" i="3"/>
  <c r="I25" i="3" s="1"/>
  <c r="J24" i="3"/>
  <c r="G24" i="3"/>
  <c r="I24" i="3" s="1"/>
  <c r="J23" i="3"/>
  <c r="G23" i="3"/>
  <c r="I23" i="3" s="1"/>
  <c r="J22" i="3"/>
  <c r="G22" i="3"/>
  <c r="I22" i="3" s="1"/>
  <c r="J21" i="3"/>
  <c r="G21" i="3"/>
  <c r="I21" i="3" s="1"/>
  <c r="J20" i="3"/>
  <c r="G20" i="3"/>
  <c r="I20" i="3" s="1"/>
  <c r="J19" i="3"/>
  <c r="G19" i="3"/>
  <c r="I19" i="3" s="1"/>
  <c r="J18" i="3"/>
  <c r="G18" i="3"/>
  <c r="I18" i="3" s="1"/>
  <c r="J17" i="3"/>
  <c r="G17" i="3"/>
  <c r="I17" i="3" s="1"/>
  <c r="J16" i="3"/>
  <c r="G16" i="3"/>
  <c r="I16" i="3" s="1"/>
  <c r="J15" i="3"/>
  <c r="G15" i="3"/>
  <c r="I15" i="3" s="1"/>
  <c r="D27" i="22" l="1"/>
  <c r="E30" i="1" s="1"/>
  <c r="G26" i="21"/>
  <c r="K25" i="19"/>
  <c r="K15" i="19"/>
  <c r="K16" i="19"/>
  <c r="K18" i="19"/>
  <c r="K20" i="19"/>
  <c r="K21" i="19"/>
  <c r="K22" i="19"/>
  <c r="G26" i="19"/>
  <c r="K20" i="17"/>
  <c r="K18" i="14"/>
  <c r="K15" i="13"/>
  <c r="K23" i="13"/>
  <c r="K16" i="13"/>
  <c r="K24" i="13"/>
  <c r="G26" i="9"/>
  <c r="K24" i="6"/>
  <c r="K17" i="6"/>
  <c r="K18" i="6"/>
  <c r="K20" i="22"/>
  <c r="K22" i="22"/>
  <c r="J26" i="22"/>
  <c r="K19" i="22"/>
  <c r="K21" i="22"/>
  <c r="K15" i="22"/>
  <c r="K17" i="22"/>
  <c r="K24" i="22"/>
  <c r="K16" i="22"/>
  <c r="K18" i="22"/>
  <c r="K23" i="22"/>
  <c r="K25" i="22"/>
  <c r="G26" i="22"/>
  <c r="I14" i="22"/>
  <c r="I26" i="22" s="1"/>
  <c r="K16" i="21"/>
  <c r="K20" i="21"/>
  <c r="K22" i="21"/>
  <c r="K24" i="21"/>
  <c r="K19" i="21"/>
  <c r="K25" i="21"/>
  <c r="K23" i="21"/>
  <c r="K21" i="21"/>
  <c r="K18" i="21"/>
  <c r="D27" i="21"/>
  <c r="K17" i="21"/>
  <c r="J26" i="21"/>
  <c r="K15" i="21"/>
  <c r="I14" i="21"/>
  <c r="D27" i="20"/>
  <c r="J26" i="20"/>
  <c r="K18" i="20"/>
  <c r="K20" i="20"/>
  <c r="K19" i="20"/>
  <c r="K21" i="20"/>
  <c r="K15" i="20"/>
  <c r="K17" i="20"/>
  <c r="K22" i="20"/>
  <c r="K24" i="20"/>
  <c r="K16" i="20"/>
  <c r="K23" i="20"/>
  <c r="K25" i="20"/>
  <c r="G26" i="20"/>
  <c r="I26" i="20"/>
  <c r="K14" i="20"/>
  <c r="K24" i="19"/>
  <c r="K23" i="19"/>
  <c r="K19" i="19"/>
  <c r="D27" i="19"/>
  <c r="K17" i="19"/>
  <c r="J26" i="19"/>
  <c r="I14" i="19"/>
  <c r="K21" i="18"/>
  <c r="K25" i="18"/>
  <c r="K24" i="18"/>
  <c r="K23" i="18"/>
  <c r="K22" i="18"/>
  <c r="K20" i="18"/>
  <c r="K19" i="18"/>
  <c r="K18" i="18"/>
  <c r="K17" i="18"/>
  <c r="D27" i="18"/>
  <c r="K16" i="18"/>
  <c r="K15" i="18"/>
  <c r="J26" i="18"/>
  <c r="G26" i="18"/>
  <c r="I26" i="18"/>
  <c r="K14" i="18"/>
  <c r="K25" i="17"/>
  <c r="D27" i="17"/>
  <c r="K17" i="17"/>
  <c r="J26" i="17"/>
  <c r="K19" i="17"/>
  <c r="K22" i="17"/>
  <c r="K16" i="17"/>
  <c r="K21" i="17"/>
  <c r="K24" i="17"/>
  <c r="K15" i="17"/>
  <c r="K18" i="17"/>
  <c r="K23" i="17"/>
  <c r="G26" i="17"/>
  <c r="I26" i="17"/>
  <c r="K14" i="17"/>
  <c r="K15" i="16"/>
  <c r="G26" i="16"/>
  <c r="K25" i="16"/>
  <c r="K24" i="16"/>
  <c r="K23" i="16"/>
  <c r="K22" i="16"/>
  <c r="K21" i="16"/>
  <c r="K20" i="16"/>
  <c r="K19" i="16"/>
  <c r="K18" i="16"/>
  <c r="K17" i="16"/>
  <c r="D27" i="16"/>
  <c r="J26" i="16"/>
  <c r="K16" i="16"/>
  <c r="I14" i="16"/>
  <c r="I26" i="16" s="1"/>
  <c r="D27" i="15"/>
  <c r="K17" i="15"/>
  <c r="K25" i="15"/>
  <c r="K16" i="15"/>
  <c r="K20" i="15"/>
  <c r="K24" i="15"/>
  <c r="G26" i="15"/>
  <c r="K15" i="15"/>
  <c r="K19" i="15"/>
  <c r="K23" i="15"/>
  <c r="K21" i="15"/>
  <c r="K18" i="15"/>
  <c r="K22" i="15"/>
  <c r="I14" i="15"/>
  <c r="I26" i="15" s="1"/>
  <c r="J26" i="15"/>
  <c r="D27" i="14"/>
  <c r="G26" i="14"/>
  <c r="J26" i="14"/>
  <c r="K19" i="14"/>
  <c r="K24" i="14"/>
  <c r="K21" i="14"/>
  <c r="K15" i="14"/>
  <c r="K20" i="14"/>
  <c r="K23" i="14"/>
  <c r="K17" i="14"/>
  <c r="K22" i="14"/>
  <c r="K25" i="14"/>
  <c r="K16" i="14"/>
  <c r="I14" i="14"/>
  <c r="I26" i="14" s="1"/>
  <c r="G26" i="13"/>
  <c r="K25" i="13"/>
  <c r="K22" i="13"/>
  <c r="K21" i="13"/>
  <c r="K20" i="13"/>
  <c r="K19" i="13"/>
  <c r="K18" i="13"/>
  <c r="D27" i="13"/>
  <c r="K17" i="13"/>
  <c r="J26" i="13"/>
  <c r="I14" i="13"/>
  <c r="K18" i="11"/>
  <c r="K25" i="11"/>
  <c r="K24" i="11"/>
  <c r="K23" i="11"/>
  <c r="K22" i="11"/>
  <c r="K21" i="11"/>
  <c r="K20" i="11"/>
  <c r="K19" i="11"/>
  <c r="D27" i="11"/>
  <c r="J26" i="11"/>
  <c r="K17" i="11"/>
  <c r="K16" i="11"/>
  <c r="K15" i="11"/>
  <c r="G26" i="11"/>
  <c r="I14" i="11"/>
  <c r="I26" i="11" s="1"/>
  <c r="K16" i="10"/>
  <c r="K15" i="10"/>
  <c r="K25" i="10"/>
  <c r="K24" i="10"/>
  <c r="K23" i="10"/>
  <c r="K22" i="10"/>
  <c r="K21" i="10"/>
  <c r="K20" i="10"/>
  <c r="K19" i="10"/>
  <c r="D27" i="10"/>
  <c r="K18" i="10"/>
  <c r="K17" i="10"/>
  <c r="J26" i="10"/>
  <c r="G26" i="10"/>
  <c r="I14" i="10"/>
  <c r="I26" i="10" s="1"/>
  <c r="J26" i="9"/>
  <c r="K16" i="9"/>
  <c r="K18" i="9"/>
  <c r="K20" i="9"/>
  <c r="K22" i="9"/>
  <c r="K24" i="9"/>
  <c r="K15" i="9"/>
  <c r="K17" i="9"/>
  <c r="K19" i="9"/>
  <c r="K21" i="9"/>
  <c r="K23" i="9"/>
  <c r="K25" i="9"/>
  <c r="I14" i="9"/>
  <c r="K22" i="8"/>
  <c r="K20" i="8"/>
  <c r="D27" i="8"/>
  <c r="J26" i="8"/>
  <c r="K16" i="8"/>
  <c r="K18" i="8"/>
  <c r="K23" i="8"/>
  <c r="K25" i="8"/>
  <c r="K15" i="8"/>
  <c r="K17" i="8"/>
  <c r="K24" i="8"/>
  <c r="K19" i="8"/>
  <c r="K21" i="8"/>
  <c r="G26" i="8"/>
  <c r="I14" i="8"/>
  <c r="I26" i="8" s="1"/>
  <c r="K18" i="7"/>
  <c r="K25" i="7"/>
  <c r="K24" i="7"/>
  <c r="K23" i="7"/>
  <c r="K22" i="7"/>
  <c r="K21" i="7"/>
  <c r="K20" i="7"/>
  <c r="K19" i="7"/>
  <c r="K17" i="7"/>
  <c r="K16" i="7"/>
  <c r="J26" i="7"/>
  <c r="K15" i="7"/>
  <c r="D27" i="7"/>
  <c r="G26" i="7"/>
  <c r="I26" i="7"/>
  <c r="K14" i="7"/>
  <c r="K25" i="6"/>
  <c r="K23" i="6"/>
  <c r="K22" i="6"/>
  <c r="K21" i="6"/>
  <c r="K20" i="6"/>
  <c r="K19" i="6"/>
  <c r="K16" i="6"/>
  <c r="K15" i="6"/>
  <c r="J26" i="6"/>
  <c r="D27" i="6"/>
  <c r="G26" i="6"/>
  <c r="I14" i="6"/>
  <c r="I26" i="6" s="1"/>
  <c r="D27" i="5"/>
  <c r="G26" i="5"/>
  <c r="J26" i="5"/>
  <c r="K16" i="5"/>
  <c r="K19" i="5"/>
  <c r="K24" i="5"/>
  <c r="K15" i="5"/>
  <c r="K20" i="5"/>
  <c r="K23" i="5"/>
  <c r="K18" i="5"/>
  <c r="K21" i="5"/>
  <c r="K17" i="5"/>
  <c r="K22" i="5"/>
  <c r="K25" i="5"/>
  <c r="I14" i="5"/>
  <c r="I26" i="5" s="1"/>
  <c r="K24" i="4"/>
  <c r="K21" i="4"/>
  <c r="D27" i="4"/>
  <c r="K19" i="4"/>
  <c r="K18" i="4"/>
  <c r="K17" i="4"/>
  <c r="K15" i="4"/>
  <c r="J26" i="4"/>
  <c r="K20" i="4"/>
  <c r="K23" i="4"/>
  <c r="K16" i="4"/>
  <c r="K22" i="4"/>
  <c r="K25" i="4"/>
  <c r="G26" i="4"/>
  <c r="I26" i="4"/>
  <c r="D27" i="3"/>
  <c r="J26" i="3"/>
  <c r="K16" i="3"/>
  <c r="K18" i="3"/>
  <c r="K20" i="3"/>
  <c r="K22" i="3"/>
  <c r="K24" i="3"/>
  <c r="K15" i="3"/>
  <c r="K17" i="3"/>
  <c r="K19" i="3"/>
  <c r="K21" i="3"/>
  <c r="K23" i="3"/>
  <c r="K25" i="3"/>
  <c r="G26" i="3"/>
  <c r="I26" i="3"/>
  <c r="I14" i="2"/>
  <c r="F26" i="2"/>
  <c r="E26" i="2"/>
  <c r="D26" i="2"/>
  <c r="J25" i="2"/>
  <c r="J24" i="2"/>
  <c r="J23" i="2"/>
  <c r="J22" i="2"/>
  <c r="J21" i="2"/>
  <c r="J20" i="2"/>
  <c r="J19" i="2"/>
  <c r="J18" i="2"/>
  <c r="J17" i="2"/>
  <c r="J16" i="2"/>
  <c r="J15" i="2"/>
  <c r="K15" i="2" s="1"/>
  <c r="D27" i="2" l="1"/>
  <c r="K14" i="22"/>
  <c r="K26" i="22" s="1"/>
  <c r="J28" i="22" s="1"/>
  <c r="M30" i="1" s="1"/>
  <c r="G2" i="22"/>
  <c r="K14" i="5"/>
  <c r="K26" i="5" s="1"/>
  <c r="J28" i="5" s="1"/>
  <c r="M14" i="1" s="1"/>
  <c r="I25" i="2"/>
  <c r="K25" i="2" s="1"/>
  <c r="I22" i="2"/>
  <c r="K22" i="2" s="1"/>
  <c r="G2" i="21"/>
  <c r="E29" i="1"/>
  <c r="G2" i="20"/>
  <c r="E28" i="1"/>
  <c r="G2" i="19"/>
  <c r="E27" i="1"/>
  <c r="G2" i="18"/>
  <c r="E26" i="1"/>
  <c r="G2" i="17"/>
  <c r="E25" i="1"/>
  <c r="G2" i="16"/>
  <c r="E24" i="1"/>
  <c r="G2" i="15"/>
  <c r="E23" i="1"/>
  <c r="G2" i="14"/>
  <c r="E22" i="1"/>
  <c r="G2" i="13"/>
  <c r="E21" i="1"/>
  <c r="G2" i="11"/>
  <c r="E20" i="1"/>
  <c r="K14" i="11"/>
  <c r="K26" i="11" s="1"/>
  <c r="J28" i="11" s="1"/>
  <c r="M20" i="1" s="1"/>
  <c r="G2" i="10"/>
  <c r="E19" i="1"/>
  <c r="G2" i="9"/>
  <c r="E18" i="1"/>
  <c r="G2" i="8"/>
  <c r="E17" i="1"/>
  <c r="K14" i="8"/>
  <c r="K26" i="8" s="1"/>
  <c r="J28" i="8" s="1"/>
  <c r="M17" i="1" s="1"/>
  <c r="G2" i="7"/>
  <c r="E16" i="1"/>
  <c r="G2" i="6"/>
  <c r="E15" i="1"/>
  <c r="G2" i="5"/>
  <c r="E14" i="1"/>
  <c r="G2" i="4"/>
  <c r="E13" i="1"/>
  <c r="I18" i="2"/>
  <c r="I16" i="2"/>
  <c r="K16" i="2" s="1"/>
  <c r="I20" i="2"/>
  <c r="K20" i="2" s="1"/>
  <c r="G2" i="3"/>
  <c r="E12" i="1"/>
  <c r="K14" i="3"/>
  <c r="K26" i="3" s="1"/>
  <c r="J28" i="3" s="1"/>
  <c r="M12" i="1" s="1"/>
  <c r="I24" i="2"/>
  <c r="K24" i="2" s="1"/>
  <c r="I19" i="2"/>
  <c r="K19" i="2" s="1"/>
  <c r="I17" i="2"/>
  <c r="K17" i="2" s="1"/>
  <c r="I26" i="21"/>
  <c r="K14" i="21"/>
  <c r="K26" i="21" s="1"/>
  <c r="J28" i="21" s="1"/>
  <c r="M29" i="1" s="1"/>
  <c r="K26" i="20"/>
  <c r="J28" i="20" s="1"/>
  <c r="M28" i="1" s="1"/>
  <c r="I26" i="19"/>
  <c r="K14" i="19"/>
  <c r="K26" i="19" s="1"/>
  <c r="J28" i="19" s="1"/>
  <c r="M27" i="1" s="1"/>
  <c r="K26" i="18"/>
  <c r="J28" i="18" s="1"/>
  <c r="M26" i="1" s="1"/>
  <c r="K26" i="17"/>
  <c r="J28" i="17" s="1"/>
  <c r="M25" i="1" s="1"/>
  <c r="K14" i="16"/>
  <c r="K26" i="16" s="1"/>
  <c r="J28" i="16" s="1"/>
  <c r="M24" i="1" s="1"/>
  <c r="K14" i="15"/>
  <c r="K26" i="15" s="1"/>
  <c r="J28" i="15" s="1"/>
  <c r="M23" i="1" s="1"/>
  <c r="K14" i="14"/>
  <c r="K26" i="14" s="1"/>
  <c r="J28" i="14" s="1"/>
  <c r="M22" i="1" s="1"/>
  <c r="I26" i="13"/>
  <c r="K14" i="13"/>
  <c r="K26" i="13" s="1"/>
  <c r="J28" i="13" s="1"/>
  <c r="M21" i="1" s="1"/>
  <c r="K14" i="10"/>
  <c r="K26" i="10" s="1"/>
  <c r="J28" i="10" s="1"/>
  <c r="M19" i="1" s="1"/>
  <c r="I26" i="9"/>
  <c r="K14" i="9"/>
  <c r="K26" i="9" s="1"/>
  <c r="J28" i="9" s="1"/>
  <c r="M18" i="1" s="1"/>
  <c r="K26" i="7"/>
  <c r="J28" i="7" s="1"/>
  <c r="M16" i="1" s="1"/>
  <c r="K14" i="6"/>
  <c r="K26" i="6" s="1"/>
  <c r="J28" i="6" s="1"/>
  <c r="M15" i="1" s="1"/>
  <c r="K14" i="4"/>
  <c r="K26" i="4" s="1"/>
  <c r="J28" i="4" s="1"/>
  <c r="M13" i="1" s="1"/>
  <c r="K18" i="2"/>
  <c r="I21" i="2"/>
  <c r="K21" i="2" s="1"/>
  <c r="I23" i="2"/>
  <c r="K23" i="2" s="1"/>
  <c r="J26" i="2"/>
  <c r="H26" i="2"/>
  <c r="G26" i="2"/>
  <c r="K14" i="2"/>
  <c r="G2" i="2" l="1"/>
  <c r="E11" i="1"/>
  <c r="E31" i="1" s="1"/>
  <c r="K26" i="2"/>
  <c r="J28" i="2" s="1"/>
  <c r="M11" i="1" s="1"/>
  <c r="M31" i="1" s="1"/>
  <c r="I26" i="2"/>
</calcChain>
</file>

<file path=xl/sharedStrings.xml><?xml version="1.0" encoding="utf-8"?>
<sst xmlns="http://schemas.openxmlformats.org/spreadsheetml/2006/main" count="965" uniqueCount="142">
  <si>
    <t>No.</t>
    <phoneticPr fontId="1"/>
  </si>
  <si>
    <t>施設名称</t>
    <rPh sb="0" eb="2">
      <t>シセツ</t>
    </rPh>
    <rPh sb="2" eb="4">
      <t>メイショウ</t>
    </rPh>
    <phoneticPr fontId="1"/>
  </si>
  <si>
    <t>予定年間使用電力量
（kWh/年）</t>
    <rPh sb="0" eb="2">
      <t>ヨテイ</t>
    </rPh>
    <rPh sb="2" eb="4">
      <t>ネンカン</t>
    </rPh>
    <rPh sb="4" eb="6">
      <t>シヨウ</t>
    </rPh>
    <rPh sb="6" eb="9">
      <t>デンリョクリョウ</t>
    </rPh>
    <rPh sb="15" eb="16">
      <t>ネン</t>
    </rPh>
    <phoneticPr fontId="1"/>
  </si>
  <si>
    <t>単価</t>
    <rPh sb="0" eb="2">
      <t>タンカ</t>
    </rPh>
    <phoneticPr fontId="1"/>
  </si>
  <si>
    <t>契約電力
（kW）</t>
    <rPh sb="0" eb="2">
      <t>ケイヤク</t>
    </rPh>
    <rPh sb="2" eb="4">
      <t>デンリョク</t>
    </rPh>
    <phoneticPr fontId="1"/>
  </si>
  <si>
    <t>重負荷（kWh）</t>
    <rPh sb="0" eb="1">
      <t>ジュウ</t>
    </rPh>
    <rPh sb="1" eb="3">
      <t>フカ</t>
    </rPh>
    <phoneticPr fontId="1"/>
  </si>
  <si>
    <t>昼間（kWh）</t>
    <rPh sb="0" eb="2">
      <t>ヒルマ</t>
    </rPh>
    <phoneticPr fontId="1"/>
  </si>
  <si>
    <t>夜間（kWh）</t>
    <rPh sb="0" eb="2">
      <t>ヤカン</t>
    </rPh>
    <phoneticPr fontId="1"/>
  </si>
  <si>
    <t>基本料金（円：税込）</t>
    <rPh sb="0" eb="2">
      <t>キホン</t>
    </rPh>
    <rPh sb="2" eb="4">
      <t>リョウキン</t>
    </rPh>
    <rPh sb="5" eb="6">
      <t>エン</t>
    </rPh>
    <rPh sb="7" eb="9">
      <t>ゼイコ</t>
    </rPh>
    <phoneticPr fontId="1"/>
  </si>
  <si>
    <t>従量料金（円：税込）</t>
    <rPh sb="0" eb="2">
      <t>ジュウリョウ</t>
    </rPh>
    <rPh sb="2" eb="4">
      <t>リョウキン</t>
    </rPh>
    <rPh sb="5" eb="6">
      <t>エン</t>
    </rPh>
    <rPh sb="7" eb="9">
      <t>ゼイコ</t>
    </rPh>
    <phoneticPr fontId="1"/>
  </si>
  <si>
    <t>常時（円/kW/月）</t>
    <rPh sb="0" eb="2">
      <t>ジョウジ</t>
    </rPh>
    <phoneticPr fontId="1"/>
  </si>
  <si>
    <t>予備（円/kW/月）</t>
    <rPh sb="0" eb="2">
      <t>ヨビ</t>
    </rPh>
    <phoneticPr fontId="1"/>
  </si>
  <si>
    <t>夏季（円/kWh）</t>
    <rPh sb="0" eb="2">
      <t>カキ</t>
    </rPh>
    <phoneticPr fontId="1"/>
  </si>
  <si>
    <t>その他季（円/kWh）</t>
    <rPh sb="2" eb="3">
      <t>タ</t>
    </rPh>
    <rPh sb="3" eb="4">
      <t>キ</t>
    </rPh>
    <phoneticPr fontId="1"/>
  </si>
  <si>
    <t>年間想定電気料金
（円：税抜）</t>
    <rPh sb="0" eb="2">
      <t>ネンカン</t>
    </rPh>
    <rPh sb="2" eb="4">
      <t>ソウテイ</t>
    </rPh>
    <rPh sb="4" eb="6">
      <t>デンキ</t>
    </rPh>
    <rPh sb="6" eb="8">
      <t>リョウキン</t>
    </rPh>
    <rPh sb="10" eb="11">
      <t>エン</t>
    </rPh>
    <rPh sb="12" eb="14">
      <t>ゼイヌ</t>
    </rPh>
    <phoneticPr fontId="1"/>
  </si>
  <si>
    <t>垂井町役場庁舎</t>
    <rPh sb="0" eb="3">
      <t>タルイチョウ</t>
    </rPh>
    <rPh sb="3" eb="5">
      <t>ヤクバ</t>
    </rPh>
    <rPh sb="5" eb="7">
      <t>チョウシャ</t>
    </rPh>
    <phoneticPr fontId="1"/>
  </si>
  <si>
    <t>垂井町立岩手小学校</t>
    <rPh sb="0" eb="2">
      <t>タルイ</t>
    </rPh>
    <rPh sb="2" eb="4">
      <t>チョウリツ</t>
    </rPh>
    <rPh sb="4" eb="6">
      <t>イワテ</t>
    </rPh>
    <rPh sb="6" eb="9">
      <t>ショウガッコウ</t>
    </rPh>
    <phoneticPr fontId="1"/>
  </si>
  <si>
    <t>垂井町立府中小学校</t>
    <rPh sb="0" eb="2">
      <t>タルイ</t>
    </rPh>
    <rPh sb="2" eb="4">
      <t>チョウリツ</t>
    </rPh>
    <rPh sb="4" eb="6">
      <t>フチュウ</t>
    </rPh>
    <rPh sb="6" eb="9">
      <t>ショウガッコウ</t>
    </rPh>
    <phoneticPr fontId="1"/>
  </si>
  <si>
    <t>垂井町立垂井小学校</t>
    <rPh sb="0" eb="2">
      <t>タルイ</t>
    </rPh>
    <rPh sb="2" eb="4">
      <t>チョウリツ</t>
    </rPh>
    <rPh sb="4" eb="6">
      <t>タルイ</t>
    </rPh>
    <rPh sb="6" eb="9">
      <t>ショウガッコウ</t>
    </rPh>
    <phoneticPr fontId="1"/>
  </si>
  <si>
    <t>垂井町立宮代小学校</t>
    <rPh sb="0" eb="2">
      <t>タルイ</t>
    </rPh>
    <rPh sb="2" eb="4">
      <t>チョウリツ</t>
    </rPh>
    <rPh sb="4" eb="6">
      <t>ミヤシロ</t>
    </rPh>
    <rPh sb="6" eb="9">
      <t>ショウガッコウ</t>
    </rPh>
    <phoneticPr fontId="1"/>
  </si>
  <si>
    <t>垂井町立東小学校</t>
    <rPh sb="0" eb="2">
      <t>タルイ</t>
    </rPh>
    <rPh sb="2" eb="4">
      <t>チョウリツ</t>
    </rPh>
    <rPh sb="4" eb="5">
      <t>ヒガシ</t>
    </rPh>
    <rPh sb="5" eb="8">
      <t>ショウガッコウ</t>
    </rPh>
    <phoneticPr fontId="1"/>
  </si>
  <si>
    <t>垂井町立表佐小学校</t>
    <rPh sb="0" eb="2">
      <t>タルイ</t>
    </rPh>
    <rPh sb="2" eb="4">
      <t>チョウリツ</t>
    </rPh>
    <rPh sb="4" eb="5">
      <t>オモテ</t>
    </rPh>
    <rPh sb="5" eb="6">
      <t>サ</t>
    </rPh>
    <rPh sb="6" eb="9">
      <t>ショウガッコウ</t>
    </rPh>
    <phoneticPr fontId="1"/>
  </si>
  <si>
    <t>垂井町立合原小学校</t>
    <rPh sb="0" eb="2">
      <t>タルイ</t>
    </rPh>
    <rPh sb="2" eb="4">
      <t>チョウリツ</t>
    </rPh>
    <rPh sb="4" eb="6">
      <t>アイハラ</t>
    </rPh>
    <rPh sb="6" eb="9">
      <t>ショウガッコウ</t>
    </rPh>
    <phoneticPr fontId="1"/>
  </si>
  <si>
    <t>垂井町立北中学校</t>
    <rPh sb="0" eb="2">
      <t>タルイ</t>
    </rPh>
    <rPh sb="2" eb="4">
      <t>チョウリツ</t>
    </rPh>
    <rPh sb="4" eb="5">
      <t>キタ</t>
    </rPh>
    <rPh sb="5" eb="8">
      <t>チュウガッコウ</t>
    </rPh>
    <phoneticPr fontId="1"/>
  </si>
  <si>
    <t>垂井町立不破中学校</t>
    <rPh sb="0" eb="2">
      <t>タルイ</t>
    </rPh>
    <rPh sb="2" eb="4">
      <t>チョウリツ</t>
    </rPh>
    <rPh sb="4" eb="6">
      <t>フワ</t>
    </rPh>
    <rPh sb="6" eb="9">
      <t>チュウガッコウ</t>
    </rPh>
    <phoneticPr fontId="1"/>
  </si>
  <si>
    <t>垂井町タルイピアセンター</t>
    <rPh sb="0" eb="3">
      <t>タルイチョウ</t>
    </rPh>
    <phoneticPr fontId="1"/>
  </si>
  <si>
    <t>垂井町文化会館</t>
    <rPh sb="0" eb="3">
      <t>タルイチョウ</t>
    </rPh>
    <rPh sb="3" eb="5">
      <t>ブンカ</t>
    </rPh>
    <rPh sb="5" eb="7">
      <t>カイカン</t>
    </rPh>
    <phoneticPr fontId="1"/>
  </si>
  <si>
    <t>垂井町保健センター</t>
    <rPh sb="0" eb="3">
      <t>タルイチョウ</t>
    </rPh>
    <rPh sb="3" eb="5">
      <t>ホケン</t>
    </rPh>
    <phoneticPr fontId="1"/>
  </si>
  <si>
    <t>垂井町立垂井東こども園</t>
    <rPh sb="0" eb="2">
      <t>タルイ</t>
    </rPh>
    <rPh sb="2" eb="4">
      <t>チョウリツ</t>
    </rPh>
    <rPh sb="4" eb="6">
      <t>タルイ</t>
    </rPh>
    <rPh sb="6" eb="7">
      <t>ヒガシ</t>
    </rPh>
    <rPh sb="10" eb="11">
      <t>エン</t>
    </rPh>
    <phoneticPr fontId="1"/>
  </si>
  <si>
    <t>垂井町朝倉運動公園野球場</t>
    <rPh sb="0" eb="3">
      <t>タルイチョウ</t>
    </rPh>
    <rPh sb="3" eb="5">
      <t>アサクラ</t>
    </rPh>
    <rPh sb="5" eb="7">
      <t>ウンドウ</t>
    </rPh>
    <rPh sb="7" eb="9">
      <t>コウエン</t>
    </rPh>
    <rPh sb="9" eb="12">
      <t>ヤキュウジョウ</t>
    </rPh>
    <phoneticPr fontId="1"/>
  </si>
  <si>
    <t>垂井町朝倉町民体育館</t>
    <rPh sb="0" eb="3">
      <t>タルイチョウ</t>
    </rPh>
    <rPh sb="3" eb="5">
      <t>アサクラ</t>
    </rPh>
    <rPh sb="5" eb="7">
      <t>チョウミン</t>
    </rPh>
    <rPh sb="7" eb="10">
      <t>タイイクカン</t>
    </rPh>
    <phoneticPr fontId="1"/>
  </si>
  <si>
    <t>垂井町斎場</t>
    <rPh sb="0" eb="3">
      <t>タルイチョウ</t>
    </rPh>
    <rPh sb="3" eb="5">
      <t>サイジョウ</t>
    </rPh>
    <phoneticPr fontId="1"/>
  </si>
  <si>
    <t>垂井町立垂井こども園</t>
    <rPh sb="0" eb="2">
      <t>タルイ</t>
    </rPh>
    <rPh sb="2" eb="4">
      <t>チョウリツ</t>
    </rPh>
    <rPh sb="4" eb="6">
      <t>タルイ</t>
    </rPh>
    <rPh sb="9" eb="10">
      <t>エン</t>
    </rPh>
    <phoneticPr fontId="1"/>
  </si>
  <si>
    <t>垂井町学校給食センター</t>
    <rPh sb="0" eb="3">
      <t>タルイチョウ</t>
    </rPh>
    <rPh sb="3" eb="5">
      <t>ガッコウ</t>
    </rPh>
    <rPh sb="5" eb="7">
      <t>キュウショク</t>
    </rPh>
    <phoneticPr fontId="1"/>
  </si>
  <si>
    <t>垂井町垂井駅　自由通路　南広場</t>
    <rPh sb="0" eb="3">
      <t>タルイチョウ</t>
    </rPh>
    <rPh sb="3" eb="5">
      <t>タルイ</t>
    </rPh>
    <rPh sb="5" eb="6">
      <t>エキ</t>
    </rPh>
    <rPh sb="7" eb="9">
      <t>ジユウ</t>
    </rPh>
    <rPh sb="9" eb="11">
      <t>ツウロ</t>
    </rPh>
    <rPh sb="12" eb="13">
      <t>ミナミ</t>
    </rPh>
    <rPh sb="13" eb="15">
      <t>ヒロバ</t>
    </rPh>
    <phoneticPr fontId="1"/>
  </si>
  <si>
    <t>【垂井町役場庁舎で使用する電力調達】　予定使用電力量</t>
    <rPh sb="1" eb="4">
      <t>タルイチョウ</t>
    </rPh>
    <rPh sb="4" eb="6">
      <t>ヤクバ</t>
    </rPh>
    <rPh sb="6" eb="8">
      <t>チョウシャ</t>
    </rPh>
    <rPh sb="9" eb="11">
      <t>シヨウ</t>
    </rPh>
    <rPh sb="13" eb="15">
      <t>デンリョク</t>
    </rPh>
    <rPh sb="15" eb="17">
      <t>チョウタツ</t>
    </rPh>
    <rPh sb="19" eb="21">
      <t>ヨテイ</t>
    </rPh>
    <rPh sb="21" eb="23">
      <t>シヨウ</t>
    </rPh>
    <rPh sb="23" eb="26">
      <t>デンリョクリョウ</t>
    </rPh>
    <phoneticPr fontId="1"/>
  </si>
  <si>
    <t>kWh</t>
    <phoneticPr fontId="1"/>
  </si>
  <si>
    <t>電気料金内訳書</t>
    <rPh sb="0" eb="2">
      <t>デンキ</t>
    </rPh>
    <rPh sb="2" eb="4">
      <t>リョウキン</t>
    </rPh>
    <rPh sb="4" eb="7">
      <t>ウチワケショ</t>
    </rPh>
    <phoneticPr fontId="1"/>
  </si>
  <si>
    <t>税込</t>
    <rPh sb="0" eb="2">
      <t>ゼイコ</t>
    </rPh>
    <phoneticPr fontId="1"/>
  </si>
  <si>
    <t>基本料金</t>
    <rPh sb="0" eb="2">
      <t>キホン</t>
    </rPh>
    <rPh sb="2" eb="4">
      <t>リョウキン</t>
    </rPh>
    <phoneticPr fontId="1"/>
  </si>
  <si>
    <t>常時電力</t>
    <rPh sb="0" eb="2">
      <t>ジョウジ</t>
    </rPh>
    <rPh sb="2" eb="4">
      <t>デンリョク</t>
    </rPh>
    <phoneticPr fontId="1"/>
  </si>
  <si>
    <t>（円/kW/月）</t>
    <rPh sb="1" eb="2">
      <t>エン</t>
    </rPh>
    <rPh sb="6" eb="7">
      <t>ツキ</t>
    </rPh>
    <phoneticPr fontId="1"/>
  </si>
  <si>
    <t>予備電力</t>
    <rPh sb="0" eb="2">
      <t>ヨビ</t>
    </rPh>
    <rPh sb="2" eb="4">
      <t>デンリョク</t>
    </rPh>
    <phoneticPr fontId="1"/>
  </si>
  <si>
    <t>従量料金</t>
    <rPh sb="0" eb="2">
      <t>ジュウリョウ</t>
    </rPh>
    <rPh sb="2" eb="4">
      <t>リョウキン</t>
    </rPh>
    <phoneticPr fontId="1"/>
  </si>
  <si>
    <t>夏季</t>
    <rPh sb="0" eb="2">
      <t>カキ</t>
    </rPh>
    <phoneticPr fontId="1"/>
  </si>
  <si>
    <t>（円/kWh）</t>
    <rPh sb="1" eb="2">
      <t>エン</t>
    </rPh>
    <phoneticPr fontId="1"/>
  </si>
  <si>
    <t>その他季</t>
    <rPh sb="2" eb="3">
      <t>タ</t>
    </rPh>
    <rPh sb="3" eb="4">
      <t>キ</t>
    </rPh>
    <phoneticPr fontId="1"/>
  </si>
  <si>
    <t>契約電力</t>
    <rPh sb="0" eb="2">
      <t>ケイヤク</t>
    </rPh>
    <rPh sb="2" eb="4">
      <t>デンリョク</t>
    </rPh>
    <phoneticPr fontId="1"/>
  </si>
  <si>
    <t>力率</t>
    <rPh sb="0" eb="2">
      <t>リキリツ</t>
    </rPh>
    <phoneticPr fontId="1"/>
  </si>
  <si>
    <t>基本料金（円）</t>
    <rPh sb="0" eb="2">
      <t>キホン</t>
    </rPh>
    <rPh sb="2" eb="4">
      <t>リョウキン</t>
    </rPh>
    <rPh sb="5" eb="6">
      <t>エン</t>
    </rPh>
    <phoneticPr fontId="1"/>
  </si>
  <si>
    <t>合　計</t>
    <rPh sb="0" eb="1">
      <t>ア</t>
    </rPh>
    <rPh sb="2" eb="3">
      <t>ケイ</t>
    </rPh>
    <phoneticPr fontId="1"/>
  </si>
  <si>
    <t>従量料金（円）</t>
    <rPh sb="0" eb="2">
      <t>ジュウリョウ</t>
    </rPh>
    <rPh sb="2" eb="4">
      <t>リョウキン</t>
    </rPh>
    <rPh sb="5" eb="6">
      <t>エン</t>
    </rPh>
    <phoneticPr fontId="1"/>
  </si>
  <si>
    <t>電気料金（円：税込）</t>
    <rPh sb="0" eb="2">
      <t>デンキ</t>
    </rPh>
    <rPh sb="2" eb="4">
      <t>リョウキン</t>
    </rPh>
    <rPh sb="5" eb="6">
      <t>エン</t>
    </rPh>
    <rPh sb="7" eb="9">
      <t>ゼイコ</t>
    </rPh>
    <phoneticPr fontId="1"/>
  </si>
  <si>
    <t>（kW）</t>
    <phoneticPr fontId="1"/>
  </si>
  <si>
    <t>（%）</t>
    <phoneticPr fontId="1"/>
  </si>
  <si>
    <t>（kWh）</t>
    <phoneticPr fontId="1"/>
  </si>
  <si>
    <t>常時</t>
    <rPh sb="0" eb="2">
      <t>ジョウジ</t>
    </rPh>
    <phoneticPr fontId="1"/>
  </si>
  <si>
    <t>予備</t>
    <rPh sb="0" eb="2">
      <t>ヨビ</t>
    </rPh>
    <phoneticPr fontId="1"/>
  </si>
  <si>
    <t>（小計）</t>
    <rPh sb="1" eb="3">
      <t>ショウケイ</t>
    </rPh>
    <phoneticPr fontId="1"/>
  </si>
  <si>
    <t>（合計）</t>
    <rPh sb="1" eb="3">
      <t>ゴウケイ</t>
    </rPh>
    <phoneticPr fontId="1"/>
  </si>
  <si>
    <t>垂井町役場庁舎　合計金額</t>
    <rPh sb="0" eb="3">
      <t>タルイチョウ</t>
    </rPh>
    <rPh sb="3" eb="5">
      <t>ヤクバ</t>
    </rPh>
    <rPh sb="5" eb="7">
      <t>チョウシャ</t>
    </rPh>
    <rPh sb="8" eb="10">
      <t>ゴウケイ</t>
    </rPh>
    <rPh sb="10" eb="12">
      <t>キンガク</t>
    </rPh>
    <phoneticPr fontId="1"/>
  </si>
  <si>
    <t>※　垂井町役場庁舎　合計金額は、各月の電気料金（円：税込）【１円未満の端数があるときは、その端数金額を切り捨てた額】の合計金額の110分の100に相当する額とする。</t>
    <rPh sb="2" eb="5">
      <t>タルイチョウ</t>
    </rPh>
    <rPh sb="5" eb="7">
      <t>ヤクバ</t>
    </rPh>
    <rPh sb="7" eb="9">
      <t>チョウシャ</t>
    </rPh>
    <rPh sb="10" eb="12">
      <t>ゴウケイ</t>
    </rPh>
    <rPh sb="12" eb="14">
      <t>キンガク</t>
    </rPh>
    <rPh sb="16" eb="17">
      <t>カク</t>
    </rPh>
    <rPh sb="17" eb="18">
      <t>ツキ</t>
    </rPh>
    <rPh sb="19" eb="21">
      <t>デンキ</t>
    </rPh>
    <rPh sb="21" eb="23">
      <t>リョウキン</t>
    </rPh>
    <rPh sb="24" eb="25">
      <t>エン</t>
    </rPh>
    <rPh sb="26" eb="28">
      <t>ゼイコ</t>
    </rPh>
    <rPh sb="31" eb="32">
      <t>エン</t>
    </rPh>
    <rPh sb="32" eb="34">
      <t>ミマン</t>
    </rPh>
    <rPh sb="35" eb="37">
      <t>ハスウ</t>
    </rPh>
    <rPh sb="46" eb="48">
      <t>ハスウ</t>
    </rPh>
    <rPh sb="48" eb="50">
      <t>キンガク</t>
    </rPh>
    <rPh sb="51" eb="52">
      <t>キ</t>
    </rPh>
    <rPh sb="53" eb="54">
      <t>ス</t>
    </rPh>
    <rPh sb="56" eb="57">
      <t>ガク</t>
    </rPh>
    <rPh sb="59" eb="61">
      <t>ゴウケイ</t>
    </rPh>
    <rPh sb="61" eb="63">
      <t>キンガク</t>
    </rPh>
    <rPh sb="67" eb="68">
      <t>ブン</t>
    </rPh>
    <rPh sb="73" eb="75">
      <t>ソウトウ</t>
    </rPh>
    <rPh sb="77" eb="78">
      <t>ガク</t>
    </rPh>
    <phoneticPr fontId="1"/>
  </si>
  <si>
    <t>税抜</t>
    <rPh sb="0" eb="2">
      <t>ゼイヌキ</t>
    </rPh>
    <phoneticPr fontId="1"/>
  </si>
  <si>
    <t>【垂井町立岩手小学校で使用する電力調達】　予定使用電力量</t>
    <rPh sb="1" eb="4">
      <t>タルイチョウ</t>
    </rPh>
    <rPh sb="4" eb="5">
      <t>リツ</t>
    </rPh>
    <rPh sb="5" eb="7">
      <t>イワテ</t>
    </rPh>
    <rPh sb="7" eb="10">
      <t>ショウガッコウ</t>
    </rPh>
    <rPh sb="11" eb="13">
      <t>シヨウ</t>
    </rPh>
    <rPh sb="15" eb="17">
      <t>デンリョク</t>
    </rPh>
    <rPh sb="17" eb="19">
      <t>チョウタツ</t>
    </rPh>
    <rPh sb="21" eb="23">
      <t>ヨテイ</t>
    </rPh>
    <rPh sb="23" eb="25">
      <t>シヨウ</t>
    </rPh>
    <rPh sb="25" eb="27">
      <t>デンリョク</t>
    </rPh>
    <rPh sb="27" eb="28">
      <t>リョウ</t>
    </rPh>
    <phoneticPr fontId="1"/>
  </si>
  <si>
    <t>垂井町立岩手小学校　合計金額</t>
    <rPh sb="0" eb="2">
      <t>タルイ</t>
    </rPh>
    <rPh sb="2" eb="4">
      <t>チョウリツ</t>
    </rPh>
    <rPh sb="4" eb="6">
      <t>イワテ</t>
    </rPh>
    <rPh sb="6" eb="9">
      <t>ショウガッコウ</t>
    </rPh>
    <rPh sb="10" eb="12">
      <t>ゴウケイ</t>
    </rPh>
    <rPh sb="12" eb="14">
      <t>キンガク</t>
    </rPh>
    <phoneticPr fontId="1"/>
  </si>
  <si>
    <t>※　垂井町立岩手小学校　合計金額は、各月の電気料金（円：税込）【１円未満の端数があるときは、その端数金額を切り捨てた額】の合計金額の110分の100に相当する額とする。</t>
    <rPh sb="2" eb="4">
      <t>タルイ</t>
    </rPh>
    <rPh sb="4" eb="6">
      <t>チョウリツ</t>
    </rPh>
    <rPh sb="6" eb="8">
      <t>イワテ</t>
    </rPh>
    <rPh sb="8" eb="11">
      <t>ショウガッコウ</t>
    </rPh>
    <rPh sb="12" eb="14">
      <t>ゴウケイ</t>
    </rPh>
    <rPh sb="14" eb="16">
      <t>キンガク</t>
    </rPh>
    <rPh sb="18" eb="19">
      <t>カク</t>
    </rPh>
    <rPh sb="19" eb="20">
      <t>ツキ</t>
    </rPh>
    <rPh sb="21" eb="23">
      <t>デンキ</t>
    </rPh>
    <rPh sb="23" eb="25">
      <t>リョウキン</t>
    </rPh>
    <rPh sb="26" eb="27">
      <t>エン</t>
    </rPh>
    <rPh sb="28" eb="30">
      <t>ゼイコ</t>
    </rPh>
    <rPh sb="33" eb="34">
      <t>エン</t>
    </rPh>
    <rPh sb="34" eb="36">
      <t>ミマン</t>
    </rPh>
    <rPh sb="37" eb="39">
      <t>ハスウ</t>
    </rPh>
    <rPh sb="48" eb="50">
      <t>ハスウ</t>
    </rPh>
    <rPh sb="50" eb="52">
      <t>キンガク</t>
    </rPh>
    <rPh sb="53" eb="54">
      <t>キ</t>
    </rPh>
    <rPh sb="55" eb="56">
      <t>ス</t>
    </rPh>
    <rPh sb="58" eb="59">
      <t>ガク</t>
    </rPh>
    <rPh sb="61" eb="63">
      <t>ゴウケイ</t>
    </rPh>
    <rPh sb="63" eb="65">
      <t>キンガク</t>
    </rPh>
    <rPh sb="69" eb="70">
      <t>ブン</t>
    </rPh>
    <rPh sb="75" eb="77">
      <t>ソウトウ</t>
    </rPh>
    <rPh sb="79" eb="80">
      <t>ガク</t>
    </rPh>
    <phoneticPr fontId="1"/>
  </si>
  <si>
    <t>【垂井町立府中小学校で使用する電力調達】　予定使用電力量</t>
    <rPh sb="1" eb="3">
      <t>タルイ</t>
    </rPh>
    <rPh sb="3" eb="5">
      <t>チョウリツ</t>
    </rPh>
    <rPh sb="5" eb="7">
      <t>フチュウ</t>
    </rPh>
    <rPh sb="7" eb="10">
      <t>ショウガッコウ</t>
    </rPh>
    <rPh sb="11" eb="13">
      <t>シヨウ</t>
    </rPh>
    <rPh sb="15" eb="17">
      <t>デンリョク</t>
    </rPh>
    <rPh sb="17" eb="19">
      <t>チョウタツ</t>
    </rPh>
    <rPh sb="21" eb="23">
      <t>ヨテイ</t>
    </rPh>
    <rPh sb="23" eb="25">
      <t>シヨウ</t>
    </rPh>
    <rPh sb="25" eb="27">
      <t>デンリョク</t>
    </rPh>
    <rPh sb="27" eb="28">
      <t>リョウ</t>
    </rPh>
    <phoneticPr fontId="1"/>
  </si>
  <si>
    <t>垂井町立府中小学校　合計金額</t>
    <rPh sb="0" eb="2">
      <t>タルイ</t>
    </rPh>
    <rPh sb="2" eb="4">
      <t>チョウリツ</t>
    </rPh>
    <rPh sb="4" eb="6">
      <t>フチュウ</t>
    </rPh>
    <rPh sb="6" eb="9">
      <t>ショウガッコウ</t>
    </rPh>
    <rPh sb="10" eb="12">
      <t>ゴウケイ</t>
    </rPh>
    <rPh sb="12" eb="14">
      <t>キンガク</t>
    </rPh>
    <phoneticPr fontId="1"/>
  </si>
  <si>
    <t>※　垂井町立府中小学校　合計金額は、各月の電気料金（円：税込）【１円未満の端数があるときは、その端数金額を切り捨てた額】の合計金額の110分の100に相当する額とする。</t>
    <rPh sb="2" eb="4">
      <t>タルイ</t>
    </rPh>
    <rPh sb="4" eb="6">
      <t>チョウリツ</t>
    </rPh>
    <rPh sb="6" eb="8">
      <t>フチュウ</t>
    </rPh>
    <rPh sb="8" eb="11">
      <t>ショウガッコウ</t>
    </rPh>
    <rPh sb="12" eb="14">
      <t>ゴウケイ</t>
    </rPh>
    <rPh sb="14" eb="16">
      <t>キンガク</t>
    </rPh>
    <rPh sb="18" eb="19">
      <t>カク</t>
    </rPh>
    <rPh sb="19" eb="20">
      <t>ツキ</t>
    </rPh>
    <rPh sb="21" eb="23">
      <t>デンキ</t>
    </rPh>
    <rPh sb="23" eb="25">
      <t>リョウキン</t>
    </rPh>
    <rPh sb="26" eb="27">
      <t>エン</t>
    </rPh>
    <rPh sb="28" eb="30">
      <t>ゼイコ</t>
    </rPh>
    <rPh sb="33" eb="34">
      <t>エン</t>
    </rPh>
    <rPh sb="34" eb="36">
      <t>ミマン</t>
    </rPh>
    <rPh sb="37" eb="39">
      <t>ハスウ</t>
    </rPh>
    <rPh sb="48" eb="50">
      <t>ハスウ</t>
    </rPh>
    <rPh sb="50" eb="52">
      <t>キンガク</t>
    </rPh>
    <rPh sb="53" eb="54">
      <t>キ</t>
    </rPh>
    <rPh sb="55" eb="56">
      <t>ス</t>
    </rPh>
    <rPh sb="58" eb="59">
      <t>ガク</t>
    </rPh>
    <rPh sb="61" eb="63">
      <t>ゴウケイ</t>
    </rPh>
    <rPh sb="63" eb="65">
      <t>キンガク</t>
    </rPh>
    <rPh sb="69" eb="70">
      <t>ブン</t>
    </rPh>
    <rPh sb="75" eb="77">
      <t>ソウトウ</t>
    </rPh>
    <rPh sb="79" eb="80">
      <t>ガク</t>
    </rPh>
    <phoneticPr fontId="1"/>
  </si>
  <si>
    <t>【垂井町立垂井小学校で使用する電力調達】　予定使用電力量</t>
    <rPh sb="1" eb="3">
      <t>タルイ</t>
    </rPh>
    <rPh sb="3" eb="5">
      <t>チョウリツ</t>
    </rPh>
    <rPh sb="5" eb="7">
      <t>タルイ</t>
    </rPh>
    <rPh sb="7" eb="10">
      <t>ショウガッコウ</t>
    </rPh>
    <rPh sb="11" eb="13">
      <t>シヨウ</t>
    </rPh>
    <rPh sb="15" eb="17">
      <t>デンリョク</t>
    </rPh>
    <rPh sb="17" eb="19">
      <t>チョウタツ</t>
    </rPh>
    <rPh sb="21" eb="23">
      <t>ヨテイ</t>
    </rPh>
    <rPh sb="23" eb="25">
      <t>シヨウ</t>
    </rPh>
    <rPh sb="25" eb="27">
      <t>デンリョク</t>
    </rPh>
    <rPh sb="27" eb="28">
      <t>リョウ</t>
    </rPh>
    <phoneticPr fontId="1"/>
  </si>
  <si>
    <t>垂井町立垂井小学校　合計金額</t>
    <rPh sb="0" eb="2">
      <t>タルイ</t>
    </rPh>
    <rPh sb="2" eb="4">
      <t>チョウリツ</t>
    </rPh>
    <rPh sb="4" eb="6">
      <t>タルイ</t>
    </rPh>
    <rPh sb="6" eb="9">
      <t>ショウガッコウ</t>
    </rPh>
    <rPh sb="10" eb="12">
      <t>ゴウケイ</t>
    </rPh>
    <rPh sb="12" eb="14">
      <t>キンガク</t>
    </rPh>
    <phoneticPr fontId="1"/>
  </si>
  <si>
    <t>※　垂井町立垂井小学校　合計金額は、各月の電気料金（円：税込）【１円未満の端数があるときは、その端数金額を切り捨てた額】の合計金額の110分の100に相当する額とする。</t>
    <rPh sb="2" eb="4">
      <t>タルイ</t>
    </rPh>
    <rPh sb="4" eb="6">
      <t>チョウリツ</t>
    </rPh>
    <rPh sb="6" eb="8">
      <t>タルイ</t>
    </rPh>
    <rPh sb="8" eb="11">
      <t>ショウガッコウ</t>
    </rPh>
    <rPh sb="12" eb="14">
      <t>ゴウケイ</t>
    </rPh>
    <rPh sb="14" eb="16">
      <t>キンガク</t>
    </rPh>
    <rPh sb="18" eb="19">
      <t>カク</t>
    </rPh>
    <rPh sb="19" eb="20">
      <t>ツキ</t>
    </rPh>
    <rPh sb="21" eb="23">
      <t>デンキ</t>
    </rPh>
    <rPh sb="23" eb="25">
      <t>リョウキン</t>
    </rPh>
    <rPh sb="26" eb="27">
      <t>エン</t>
    </rPh>
    <rPh sb="28" eb="30">
      <t>ゼイコ</t>
    </rPh>
    <rPh sb="33" eb="34">
      <t>エン</t>
    </rPh>
    <rPh sb="34" eb="36">
      <t>ミマン</t>
    </rPh>
    <rPh sb="37" eb="39">
      <t>ハスウ</t>
    </rPh>
    <rPh sb="48" eb="50">
      <t>ハスウ</t>
    </rPh>
    <rPh sb="50" eb="52">
      <t>キンガク</t>
    </rPh>
    <rPh sb="53" eb="54">
      <t>キ</t>
    </rPh>
    <rPh sb="55" eb="56">
      <t>ス</t>
    </rPh>
    <rPh sb="58" eb="59">
      <t>ガク</t>
    </rPh>
    <rPh sb="61" eb="63">
      <t>ゴウケイ</t>
    </rPh>
    <rPh sb="63" eb="65">
      <t>キンガク</t>
    </rPh>
    <rPh sb="69" eb="70">
      <t>ブン</t>
    </rPh>
    <rPh sb="75" eb="77">
      <t>ソウトウ</t>
    </rPh>
    <rPh sb="79" eb="80">
      <t>ガク</t>
    </rPh>
    <phoneticPr fontId="1"/>
  </si>
  <si>
    <t>【垂井町立宮代小学校で使用する電力調達】　予定使用電力量</t>
    <rPh sb="1" eb="3">
      <t>タルイ</t>
    </rPh>
    <rPh sb="3" eb="5">
      <t>チョウリツ</t>
    </rPh>
    <rPh sb="5" eb="7">
      <t>ミヤシロ</t>
    </rPh>
    <rPh sb="7" eb="10">
      <t>ショウガッコウ</t>
    </rPh>
    <rPh sb="11" eb="13">
      <t>シヨウ</t>
    </rPh>
    <rPh sb="15" eb="17">
      <t>デンリョク</t>
    </rPh>
    <rPh sb="17" eb="19">
      <t>チョウタツ</t>
    </rPh>
    <rPh sb="21" eb="23">
      <t>ヨテイ</t>
    </rPh>
    <rPh sb="23" eb="25">
      <t>シヨウ</t>
    </rPh>
    <rPh sb="25" eb="27">
      <t>デンリョク</t>
    </rPh>
    <rPh sb="27" eb="28">
      <t>リョウ</t>
    </rPh>
    <phoneticPr fontId="1"/>
  </si>
  <si>
    <t>垂井町立宮代小学校　合計金額</t>
    <rPh sb="0" eb="2">
      <t>タルイ</t>
    </rPh>
    <rPh sb="2" eb="4">
      <t>チョウリツ</t>
    </rPh>
    <rPh sb="4" eb="6">
      <t>ミヤシロ</t>
    </rPh>
    <rPh sb="6" eb="9">
      <t>ショウガッコウ</t>
    </rPh>
    <rPh sb="10" eb="12">
      <t>ゴウケイ</t>
    </rPh>
    <rPh sb="12" eb="14">
      <t>キンガク</t>
    </rPh>
    <phoneticPr fontId="1"/>
  </si>
  <si>
    <t>※　垂井町立宮代小学校　合計金額は、各月の電気料金（円：税込）【１円未満の端数があるときは、その端数金額を切り捨てた額】の合計金額の110分の100に相当する額とする。</t>
    <rPh sb="2" eb="4">
      <t>タルイ</t>
    </rPh>
    <rPh sb="4" eb="6">
      <t>チョウリツ</t>
    </rPh>
    <rPh sb="6" eb="8">
      <t>ミヤシロ</t>
    </rPh>
    <rPh sb="8" eb="11">
      <t>ショウガッコウ</t>
    </rPh>
    <rPh sb="12" eb="14">
      <t>ゴウケイ</t>
    </rPh>
    <rPh sb="14" eb="16">
      <t>キンガク</t>
    </rPh>
    <rPh sb="18" eb="19">
      <t>カク</t>
    </rPh>
    <rPh sb="19" eb="20">
      <t>ツキ</t>
    </rPh>
    <rPh sb="21" eb="23">
      <t>デンキ</t>
    </rPh>
    <rPh sb="23" eb="25">
      <t>リョウキン</t>
    </rPh>
    <rPh sb="26" eb="27">
      <t>エン</t>
    </rPh>
    <rPh sb="28" eb="30">
      <t>ゼイコ</t>
    </rPh>
    <rPh sb="33" eb="34">
      <t>エン</t>
    </rPh>
    <rPh sb="34" eb="36">
      <t>ミマン</t>
    </rPh>
    <rPh sb="37" eb="39">
      <t>ハスウ</t>
    </rPh>
    <rPh sb="48" eb="50">
      <t>ハスウ</t>
    </rPh>
    <rPh sb="50" eb="52">
      <t>キンガク</t>
    </rPh>
    <rPh sb="53" eb="54">
      <t>キ</t>
    </rPh>
    <rPh sb="55" eb="56">
      <t>ス</t>
    </rPh>
    <rPh sb="58" eb="59">
      <t>ガク</t>
    </rPh>
    <rPh sb="61" eb="63">
      <t>ゴウケイ</t>
    </rPh>
    <rPh sb="63" eb="65">
      <t>キンガク</t>
    </rPh>
    <rPh sb="69" eb="70">
      <t>ブン</t>
    </rPh>
    <rPh sb="75" eb="77">
      <t>ソウトウ</t>
    </rPh>
    <rPh sb="79" eb="80">
      <t>ガク</t>
    </rPh>
    <phoneticPr fontId="1"/>
  </si>
  <si>
    <t>【垂井町立東小学校で使用する電力調達】　予定使用電力量</t>
    <rPh sb="1" eb="3">
      <t>タルイ</t>
    </rPh>
    <rPh sb="3" eb="5">
      <t>チョウリツ</t>
    </rPh>
    <rPh sb="5" eb="6">
      <t>ヒガシ</t>
    </rPh>
    <rPh sb="6" eb="9">
      <t>ショウガッコウ</t>
    </rPh>
    <rPh sb="10" eb="12">
      <t>シヨウ</t>
    </rPh>
    <rPh sb="14" eb="16">
      <t>デンリョク</t>
    </rPh>
    <rPh sb="16" eb="18">
      <t>チョウタツ</t>
    </rPh>
    <rPh sb="20" eb="22">
      <t>ヨテイ</t>
    </rPh>
    <rPh sb="22" eb="24">
      <t>シヨウ</t>
    </rPh>
    <rPh sb="24" eb="26">
      <t>デンリョク</t>
    </rPh>
    <rPh sb="26" eb="27">
      <t>リョウ</t>
    </rPh>
    <phoneticPr fontId="1"/>
  </si>
  <si>
    <t>垂井町立東小学校　合計金額</t>
    <rPh sb="0" eb="2">
      <t>タルイ</t>
    </rPh>
    <rPh sb="2" eb="4">
      <t>チョウリツ</t>
    </rPh>
    <rPh sb="4" eb="5">
      <t>ヒガシ</t>
    </rPh>
    <rPh sb="5" eb="8">
      <t>ショウガッコウ</t>
    </rPh>
    <rPh sb="9" eb="11">
      <t>ゴウケイ</t>
    </rPh>
    <rPh sb="11" eb="13">
      <t>キンガク</t>
    </rPh>
    <phoneticPr fontId="1"/>
  </si>
  <si>
    <t>※　垂井町立東小学校　合計金額は、各月の電気料金（円：税込）【１円未満の端数があるときは、その端数金額を切り捨てた額】の合計金額の110分の100に相当する額とする。</t>
    <rPh sb="2" eb="4">
      <t>タルイ</t>
    </rPh>
    <rPh sb="4" eb="6">
      <t>チョウリツ</t>
    </rPh>
    <rPh sb="6" eb="7">
      <t>ヒガシ</t>
    </rPh>
    <rPh sb="7" eb="10">
      <t>ショウガッコウ</t>
    </rPh>
    <rPh sb="11" eb="13">
      <t>ゴウケイ</t>
    </rPh>
    <rPh sb="13" eb="15">
      <t>キンガク</t>
    </rPh>
    <rPh sb="17" eb="18">
      <t>カク</t>
    </rPh>
    <rPh sb="18" eb="19">
      <t>ツキ</t>
    </rPh>
    <rPh sb="20" eb="22">
      <t>デンキ</t>
    </rPh>
    <rPh sb="22" eb="24">
      <t>リョウキン</t>
    </rPh>
    <rPh sb="25" eb="26">
      <t>エン</t>
    </rPh>
    <rPh sb="27" eb="29">
      <t>ゼイコ</t>
    </rPh>
    <rPh sb="32" eb="33">
      <t>エン</t>
    </rPh>
    <rPh sb="33" eb="35">
      <t>ミマン</t>
    </rPh>
    <rPh sb="36" eb="38">
      <t>ハスウ</t>
    </rPh>
    <rPh sb="47" eb="49">
      <t>ハスウ</t>
    </rPh>
    <rPh sb="49" eb="51">
      <t>キンガク</t>
    </rPh>
    <rPh sb="52" eb="53">
      <t>キ</t>
    </rPh>
    <rPh sb="54" eb="55">
      <t>ス</t>
    </rPh>
    <rPh sb="57" eb="58">
      <t>ガク</t>
    </rPh>
    <rPh sb="60" eb="62">
      <t>ゴウケイ</t>
    </rPh>
    <rPh sb="62" eb="64">
      <t>キンガク</t>
    </rPh>
    <rPh sb="68" eb="69">
      <t>ブン</t>
    </rPh>
    <rPh sb="74" eb="76">
      <t>ソウトウ</t>
    </rPh>
    <rPh sb="78" eb="79">
      <t>ガク</t>
    </rPh>
    <phoneticPr fontId="1"/>
  </si>
  <si>
    <t>【垂井町立表佐小学校で使用する電力調達】　予定使用電力量</t>
    <rPh sb="1" eb="3">
      <t>タルイ</t>
    </rPh>
    <rPh sb="3" eb="5">
      <t>チョウリツ</t>
    </rPh>
    <rPh sb="5" eb="6">
      <t>オモテ</t>
    </rPh>
    <rPh sb="6" eb="7">
      <t>サ</t>
    </rPh>
    <rPh sb="7" eb="10">
      <t>ショウガッコウ</t>
    </rPh>
    <rPh sb="11" eb="13">
      <t>シヨウ</t>
    </rPh>
    <rPh sb="15" eb="17">
      <t>デンリョク</t>
    </rPh>
    <rPh sb="17" eb="19">
      <t>チョウタツ</t>
    </rPh>
    <rPh sb="21" eb="23">
      <t>ヨテイ</t>
    </rPh>
    <rPh sb="23" eb="25">
      <t>シヨウ</t>
    </rPh>
    <rPh sb="25" eb="27">
      <t>デンリョク</t>
    </rPh>
    <rPh sb="27" eb="28">
      <t>リョウ</t>
    </rPh>
    <phoneticPr fontId="1"/>
  </si>
  <si>
    <t>垂井町立表佐小学校　合計金額</t>
    <rPh sb="0" eb="2">
      <t>タルイ</t>
    </rPh>
    <rPh sb="2" eb="4">
      <t>チョウリツ</t>
    </rPh>
    <rPh sb="4" eb="5">
      <t>オモテ</t>
    </rPh>
    <rPh sb="5" eb="6">
      <t>サ</t>
    </rPh>
    <rPh sb="6" eb="9">
      <t>ショウガッコウ</t>
    </rPh>
    <rPh sb="10" eb="12">
      <t>ゴウケイ</t>
    </rPh>
    <rPh sb="12" eb="14">
      <t>キンガク</t>
    </rPh>
    <phoneticPr fontId="1"/>
  </si>
  <si>
    <t>※　垂井町立表佐小学校　合計金額は、各月の電気料金（円：税込）【１円未満の端数があるときは、その端数金額を切り捨てた額】の合計金額の110分の100に相当する額とする。</t>
    <rPh sb="2" eb="4">
      <t>タルイ</t>
    </rPh>
    <rPh sb="4" eb="6">
      <t>チョウリツ</t>
    </rPh>
    <rPh sb="6" eb="7">
      <t>オモテ</t>
    </rPh>
    <rPh sb="7" eb="8">
      <t>サ</t>
    </rPh>
    <rPh sb="8" eb="11">
      <t>ショウガッコウ</t>
    </rPh>
    <rPh sb="12" eb="14">
      <t>ゴウケイ</t>
    </rPh>
    <rPh sb="14" eb="16">
      <t>キンガク</t>
    </rPh>
    <rPh sb="18" eb="19">
      <t>カク</t>
    </rPh>
    <rPh sb="19" eb="20">
      <t>ツキ</t>
    </rPh>
    <rPh sb="21" eb="23">
      <t>デンキ</t>
    </rPh>
    <rPh sb="23" eb="25">
      <t>リョウキン</t>
    </rPh>
    <rPh sb="26" eb="27">
      <t>エン</t>
    </rPh>
    <rPh sb="28" eb="30">
      <t>ゼイコ</t>
    </rPh>
    <rPh sb="33" eb="34">
      <t>エン</t>
    </rPh>
    <rPh sb="34" eb="36">
      <t>ミマン</t>
    </rPh>
    <rPh sb="37" eb="39">
      <t>ハスウ</t>
    </rPh>
    <rPh sb="48" eb="50">
      <t>ハスウ</t>
    </rPh>
    <rPh sb="50" eb="52">
      <t>キンガク</t>
    </rPh>
    <rPh sb="53" eb="54">
      <t>キ</t>
    </rPh>
    <rPh sb="55" eb="56">
      <t>ス</t>
    </rPh>
    <rPh sb="58" eb="59">
      <t>ガク</t>
    </rPh>
    <rPh sb="61" eb="63">
      <t>ゴウケイ</t>
    </rPh>
    <rPh sb="63" eb="65">
      <t>キンガク</t>
    </rPh>
    <rPh sb="69" eb="70">
      <t>ブン</t>
    </rPh>
    <rPh sb="75" eb="77">
      <t>ソウトウ</t>
    </rPh>
    <rPh sb="79" eb="80">
      <t>ガク</t>
    </rPh>
    <phoneticPr fontId="1"/>
  </si>
  <si>
    <t>【垂井町立合原小学校で使用する電力調達】　予定使用電力量</t>
    <rPh sb="1" eb="3">
      <t>タルイ</t>
    </rPh>
    <rPh sb="3" eb="5">
      <t>チョウリツ</t>
    </rPh>
    <rPh sb="5" eb="7">
      <t>アイハラ</t>
    </rPh>
    <rPh sb="7" eb="10">
      <t>ショウガッコウ</t>
    </rPh>
    <rPh sb="11" eb="13">
      <t>シヨウ</t>
    </rPh>
    <rPh sb="15" eb="17">
      <t>デンリョク</t>
    </rPh>
    <rPh sb="17" eb="19">
      <t>チョウタツ</t>
    </rPh>
    <rPh sb="21" eb="23">
      <t>ヨテイ</t>
    </rPh>
    <rPh sb="23" eb="25">
      <t>シヨウ</t>
    </rPh>
    <rPh sb="25" eb="27">
      <t>デンリョク</t>
    </rPh>
    <rPh sb="27" eb="28">
      <t>リョウ</t>
    </rPh>
    <phoneticPr fontId="1"/>
  </si>
  <si>
    <t>垂井町立合原小学校　合計金額</t>
    <rPh sb="0" eb="2">
      <t>タルイ</t>
    </rPh>
    <rPh sb="2" eb="4">
      <t>チョウリツ</t>
    </rPh>
    <rPh sb="4" eb="6">
      <t>アイハラ</t>
    </rPh>
    <rPh sb="6" eb="9">
      <t>ショウガッコウ</t>
    </rPh>
    <rPh sb="10" eb="12">
      <t>ゴウケイ</t>
    </rPh>
    <rPh sb="12" eb="14">
      <t>キンガク</t>
    </rPh>
    <phoneticPr fontId="1"/>
  </si>
  <si>
    <t>※　垂井町立合原小学校　合計金額は、各月の電気料金（円：税込）【１円未満の端数があるときは、その端数金額を切り捨てた額】の合計金額の110分の100に相当する額とする。</t>
    <rPh sb="2" eb="4">
      <t>タルイ</t>
    </rPh>
    <rPh sb="4" eb="6">
      <t>チョウリツ</t>
    </rPh>
    <rPh sb="6" eb="8">
      <t>アイハラ</t>
    </rPh>
    <rPh sb="8" eb="11">
      <t>ショウガッコウ</t>
    </rPh>
    <rPh sb="12" eb="14">
      <t>ゴウケイ</t>
    </rPh>
    <rPh sb="14" eb="16">
      <t>キンガク</t>
    </rPh>
    <rPh sb="18" eb="19">
      <t>カク</t>
    </rPh>
    <rPh sb="19" eb="20">
      <t>ツキ</t>
    </rPh>
    <rPh sb="21" eb="23">
      <t>デンキ</t>
    </rPh>
    <rPh sb="23" eb="25">
      <t>リョウキン</t>
    </rPh>
    <rPh sb="26" eb="27">
      <t>エン</t>
    </rPh>
    <rPh sb="28" eb="30">
      <t>ゼイコ</t>
    </rPh>
    <rPh sb="33" eb="34">
      <t>エン</t>
    </rPh>
    <rPh sb="34" eb="36">
      <t>ミマン</t>
    </rPh>
    <rPh sb="37" eb="39">
      <t>ハスウ</t>
    </rPh>
    <rPh sb="48" eb="50">
      <t>ハスウ</t>
    </rPh>
    <rPh sb="50" eb="52">
      <t>キンガク</t>
    </rPh>
    <rPh sb="53" eb="54">
      <t>キ</t>
    </rPh>
    <rPh sb="55" eb="56">
      <t>ス</t>
    </rPh>
    <rPh sb="58" eb="59">
      <t>ガク</t>
    </rPh>
    <rPh sb="61" eb="63">
      <t>ゴウケイ</t>
    </rPh>
    <rPh sb="63" eb="65">
      <t>キンガク</t>
    </rPh>
    <rPh sb="69" eb="70">
      <t>ブン</t>
    </rPh>
    <rPh sb="75" eb="77">
      <t>ソウトウ</t>
    </rPh>
    <rPh sb="79" eb="80">
      <t>ガク</t>
    </rPh>
    <phoneticPr fontId="1"/>
  </si>
  <si>
    <t>【垂井町立北中学校で使用する電力調達】　予定使用電力量</t>
    <rPh sb="1" eb="3">
      <t>タルイ</t>
    </rPh>
    <rPh sb="3" eb="5">
      <t>チョウリツ</t>
    </rPh>
    <rPh sb="5" eb="6">
      <t>キタ</t>
    </rPh>
    <rPh sb="6" eb="9">
      <t>チュウガッコウ</t>
    </rPh>
    <rPh sb="7" eb="9">
      <t>ガッコウ</t>
    </rPh>
    <rPh sb="10" eb="12">
      <t>シヨウ</t>
    </rPh>
    <rPh sb="14" eb="16">
      <t>デンリョク</t>
    </rPh>
    <rPh sb="16" eb="18">
      <t>チョウタツ</t>
    </rPh>
    <rPh sb="20" eb="22">
      <t>ヨテイ</t>
    </rPh>
    <rPh sb="22" eb="24">
      <t>シヨウ</t>
    </rPh>
    <rPh sb="24" eb="26">
      <t>デンリョク</t>
    </rPh>
    <rPh sb="26" eb="27">
      <t>リョウ</t>
    </rPh>
    <phoneticPr fontId="1"/>
  </si>
  <si>
    <t>垂井町立北中学校　合計金額</t>
    <rPh sb="0" eb="2">
      <t>タルイ</t>
    </rPh>
    <rPh sb="2" eb="4">
      <t>チョウリツ</t>
    </rPh>
    <rPh sb="4" eb="5">
      <t>キタ</t>
    </rPh>
    <rPh sb="5" eb="8">
      <t>チュウガッコウ</t>
    </rPh>
    <rPh sb="9" eb="11">
      <t>ゴウケイ</t>
    </rPh>
    <rPh sb="11" eb="13">
      <t>キンガク</t>
    </rPh>
    <phoneticPr fontId="1"/>
  </si>
  <si>
    <t>※　垂井町立北中学校　合計金額は、各月の電気料金（円：税込）【１円未満の端数があるときは、その端数金額を切り捨てた額】の合計金額の110分の100に相当する額とする。</t>
    <rPh sb="2" eb="4">
      <t>タルイ</t>
    </rPh>
    <rPh sb="4" eb="6">
      <t>チョウリツ</t>
    </rPh>
    <rPh sb="6" eb="7">
      <t>キタ</t>
    </rPh>
    <rPh sb="7" eb="10">
      <t>チュウガッコウ</t>
    </rPh>
    <rPh sb="11" eb="13">
      <t>ゴウケイ</t>
    </rPh>
    <rPh sb="13" eb="15">
      <t>キンガク</t>
    </rPh>
    <rPh sb="17" eb="18">
      <t>カク</t>
    </rPh>
    <rPh sb="18" eb="19">
      <t>ツキ</t>
    </rPh>
    <rPh sb="20" eb="22">
      <t>デンキ</t>
    </rPh>
    <rPh sb="22" eb="24">
      <t>リョウキン</t>
    </rPh>
    <rPh sb="25" eb="26">
      <t>エン</t>
    </rPh>
    <rPh sb="27" eb="29">
      <t>ゼイコ</t>
    </rPh>
    <rPh sb="32" eb="33">
      <t>エン</t>
    </rPh>
    <rPh sb="33" eb="35">
      <t>ミマン</t>
    </rPh>
    <rPh sb="36" eb="38">
      <t>ハスウ</t>
    </rPh>
    <rPh sb="47" eb="49">
      <t>ハスウ</t>
    </rPh>
    <rPh sb="49" eb="51">
      <t>キンガク</t>
    </rPh>
    <rPh sb="52" eb="53">
      <t>キ</t>
    </rPh>
    <rPh sb="54" eb="55">
      <t>ス</t>
    </rPh>
    <rPh sb="57" eb="58">
      <t>ガク</t>
    </rPh>
    <rPh sb="60" eb="62">
      <t>ゴウケイ</t>
    </rPh>
    <rPh sb="62" eb="64">
      <t>キンガク</t>
    </rPh>
    <rPh sb="68" eb="69">
      <t>ブン</t>
    </rPh>
    <rPh sb="74" eb="76">
      <t>ソウトウ</t>
    </rPh>
    <rPh sb="78" eb="79">
      <t>ガク</t>
    </rPh>
    <phoneticPr fontId="1"/>
  </si>
  <si>
    <t>【垂井町立不破中学校で使用する電力調達】　予定使用電力量</t>
    <rPh sb="1" eb="3">
      <t>タルイ</t>
    </rPh>
    <rPh sb="3" eb="5">
      <t>チョウリツ</t>
    </rPh>
    <rPh sb="5" eb="7">
      <t>フワ</t>
    </rPh>
    <rPh sb="7" eb="10">
      <t>チュウガッコウ</t>
    </rPh>
    <rPh sb="8" eb="10">
      <t>ガッコウ</t>
    </rPh>
    <rPh sb="11" eb="13">
      <t>シヨウ</t>
    </rPh>
    <rPh sb="15" eb="17">
      <t>デンリョク</t>
    </rPh>
    <rPh sb="17" eb="19">
      <t>チョウタツ</t>
    </rPh>
    <rPh sb="21" eb="23">
      <t>ヨテイ</t>
    </rPh>
    <rPh sb="23" eb="25">
      <t>シヨウ</t>
    </rPh>
    <rPh sb="25" eb="27">
      <t>デンリョク</t>
    </rPh>
    <rPh sb="27" eb="28">
      <t>リョウ</t>
    </rPh>
    <phoneticPr fontId="1"/>
  </si>
  <si>
    <t>垂井町立不破中学校　合計金額</t>
    <rPh sb="0" eb="2">
      <t>タルイ</t>
    </rPh>
    <rPh sb="2" eb="4">
      <t>チョウリツ</t>
    </rPh>
    <rPh sb="4" eb="6">
      <t>フワ</t>
    </rPh>
    <rPh sb="6" eb="9">
      <t>チュウガッコウ</t>
    </rPh>
    <rPh sb="10" eb="12">
      <t>ゴウケイ</t>
    </rPh>
    <rPh sb="12" eb="14">
      <t>キンガク</t>
    </rPh>
    <phoneticPr fontId="1"/>
  </si>
  <si>
    <t>※　垂井町立不破中学校　合計金額は、各月の電気料金（円：税込）【１円未満の端数があるときは、その端数金額を切り捨てた額】の合計金額の110分の100に相当する額とする。</t>
    <rPh sb="2" eb="4">
      <t>タルイ</t>
    </rPh>
    <rPh sb="4" eb="6">
      <t>チョウリツ</t>
    </rPh>
    <rPh sb="6" eb="8">
      <t>フワ</t>
    </rPh>
    <rPh sb="8" eb="11">
      <t>チュウガッコウ</t>
    </rPh>
    <rPh sb="12" eb="14">
      <t>ゴウケイ</t>
    </rPh>
    <rPh sb="14" eb="16">
      <t>キンガク</t>
    </rPh>
    <rPh sb="18" eb="19">
      <t>カク</t>
    </rPh>
    <rPh sb="19" eb="20">
      <t>ツキ</t>
    </rPh>
    <rPh sb="21" eb="23">
      <t>デンキ</t>
    </rPh>
    <rPh sb="23" eb="25">
      <t>リョウキン</t>
    </rPh>
    <rPh sb="26" eb="27">
      <t>エン</t>
    </rPh>
    <rPh sb="28" eb="30">
      <t>ゼイコ</t>
    </rPh>
    <rPh sb="33" eb="34">
      <t>エン</t>
    </rPh>
    <rPh sb="34" eb="36">
      <t>ミマン</t>
    </rPh>
    <rPh sb="37" eb="39">
      <t>ハスウ</t>
    </rPh>
    <rPh sb="48" eb="50">
      <t>ハスウ</t>
    </rPh>
    <rPh sb="50" eb="52">
      <t>キンガク</t>
    </rPh>
    <rPh sb="53" eb="54">
      <t>キ</t>
    </rPh>
    <rPh sb="55" eb="56">
      <t>ス</t>
    </rPh>
    <rPh sb="58" eb="59">
      <t>ガク</t>
    </rPh>
    <rPh sb="61" eb="63">
      <t>ゴウケイ</t>
    </rPh>
    <rPh sb="63" eb="65">
      <t>キンガク</t>
    </rPh>
    <rPh sb="69" eb="70">
      <t>ブン</t>
    </rPh>
    <rPh sb="75" eb="77">
      <t>ソウトウ</t>
    </rPh>
    <rPh sb="79" eb="80">
      <t>ガク</t>
    </rPh>
    <phoneticPr fontId="1"/>
  </si>
  <si>
    <t>【垂井町タルイピアセンターで使用する電力調達】　予定使用電力量</t>
    <rPh sb="1" eb="4">
      <t>タルイチョウ</t>
    </rPh>
    <rPh sb="14" eb="16">
      <t>シヨウ</t>
    </rPh>
    <rPh sb="18" eb="20">
      <t>デンリョク</t>
    </rPh>
    <rPh sb="20" eb="22">
      <t>チョウタツ</t>
    </rPh>
    <rPh sb="24" eb="26">
      <t>ヨテイ</t>
    </rPh>
    <rPh sb="26" eb="28">
      <t>シヨウ</t>
    </rPh>
    <rPh sb="28" eb="30">
      <t>デンリョク</t>
    </rPh>
    <rPh sb="30" eb="31">
      <t>リョウ</t>
    </rPh>
    <phoneticPr fontId="1"/>
  </si>
  <si>
    <t>垂井町タルイピアセンター　合計金額</t>
    <rPh sb="0" eb="3">
      <t>タルイチョウ</t>
    </rPh>
    <rPh sb="13" eb="15">
      <t>ゴウケイ</t>
    </rPh>
    <rPh sb="15" eb="17">
      <t>キンガク</t>
    </rPh>
    <phoneticPr fontId="1"/>
  </si>
  <si>
    <t>※　垂井町タルイピアセンター　合計金額は、各月の電気料金（円：税込）【１円未満の端数があるときは、その端数金額を切り捨てた額】の合計金額の110分の100に相当する額とする。</t>
    <rPh sb="2" eb="5">
      <t>タルイチョウ</t>
    </rPh>
    <rPh sb="15" eb="17">
      <t>ゴウケイ</t>
    </rPh>
    <rPh sb="17" eb="19">
      <t>キンガク</t>
    </rPh>
    <rPh sb="21" eb="22">
      <t>カク</t>
    </rPh>
    <rPh sb="22" eb="23">
      <t>ツキ</t>
    </rPh>
    <rPh sb="24" eb="26">
      <t>デンキ</t>
    </rPh>
    <rPh sb="26" eb="28">
      <t>リョウキン</t>
    </rPh>
    <rPh sb="29" eb="30">
      <t>エン</t>
    </rPh>
    <rPh sb="31" eb="33">
      <t>ゼイコ</t>
    </rPh>
    <rPh sb="36" eb="37">
      <t>エン</t>
    </rPh>
    <rPh sb="37" eb="39">
      <t>ミマン</t>
    </rPh>
    <rPh sb="40" eb="42">
      <t>ハスウ</t>
    </rPh>
    <rPh sb="51" eb="53">
      <t>ハスウ</t>
    </rPh>
    <rPh sb="53" eb="55">
      <t>キンガク</t>
    </rPh>
    <rPh sb="56" eb="57">
      <t>キ</t>
    </rPh>
    <rPh sb="58" eb="59">
      <t>ス</t>
    </rPh>
    <rPh sb="61" eb="62">
      <t>ガク</t>
    </rPh>
    <rPh sb="64" eb="66">
      <t>ゴウケイ</t>
    </rPh>
    <rPh sb="66" eb="68">
      <t>キンガク</t>
    </rPh>
    <rPh sb="72" eb="73">
      <t>ブン</t>
    </rPh>
    <rPh sb="78" eb="80">
      <t>ソウトウ</t>
    </rPh>
    <rPh sb="82" eb="83">
      <t>ガク</t>
    </rPh>
    <phoneticPr fontId="1"/>
  </si>
  <si>
    <t>【垂井町文化会館で使用する電力調達】　予定使用電力量</t>
    <rPh sb="1" eb="4">
      <t>タルイチョウ</t>
    </rPh>
    <rPh sb="4" eb="6">
      <t>ブンカ</t>
    </rPh>
    <rPh sb="6" eb="8">
      <t>カイカン</t>
    </rPh>
    <rPh sb="9" eb="11">
      <t>シヨウ</t>
    </rPh>
    <rPh sb="13" eb="15">
      <t>デンリョク</t>
    </rPh>
    <rPh sb="15" eb="17">
      <t>チョウタツ</t>
    </rPh>
    <rPh sb="19" eb="21">
      <t>ヨテイ</t>
    </rPh>
    <rPh sb="21" eb="23">
      <t>シヨウ</t>
    </rPh>
    <rPh sb="23" eb="25">
      <t>デンリョク</t>
    </rPh>
    <rPh sb="25" eb="26">
      <t>リョウ</t>
    </rPh>
    <phoneticPr fontId="1"/>
  </si>
  <si>
    <t>垂井町文化会館　合計金額</t>
    <rPh sb="0" eb="3">
      <t>タルイチョウ</t>
    </rPh>
    <rPh sb="3" eb="5">
      <t>ブンカ</t>
    </rPh>
    <rPh sb="5" eb="7">
      <t>カイカン</t>
    </rPh>
    <rPh sb="8" eb="10">
      <t>ゴウケイ</t>
    </rPh>
    <rPh sb="10" eb="12">
      <t>キンガク</t>
    </rPh>
    <phoneticPr fontId="1"/>
  </si>
  <si>
    <t>※　垂井町文化会館　合計金額は、各月の電気料金（円：税込）【１円未満の端数があるときは、その端数金額を切り捨てた額】の合計金額の110分の100に相当する額とする。</t>
    <rPh sb="2" eb="5">
      <t>タルイチョウ</t>
    </rPh>
    <rPh sb="5" eb="7">
      <t>ブンカ</t>
    </rPh>
    <rPh sb="7" eb="9">
      <t>カイカン</t>
    </rPh>
    <rPh sb="10" eb="12">
      <t>ゴウケイ</t>
    </rPh>
    <rPh sb="12" eb="14">
      <t>キンガク</t>
    </rPh>
    <rPh sb="16" eb="17">
      <t>カク</t>
    </rPh>
    <rPh sb="17" eb="18">
      <t>ツキ</t>
    </rPh>
    <rPh sb="19" eb="21">
      <t>デンキ</t>
    </rPh>
    <rPh sb="21" eb="23">
      <t>リョウキン</t>
    </rPh>
    <rPh sb="24" eb="25">
      <t>エン</t>
    </rPh>
    <rPh sb="26" eb="28">
      <t>ゼイコ</t>
    </rPh>
    <rPh sb="31" eb="32">
      <t>エン</t>
    </rPh>
    <rPh sb="32" eb="34">
      <t>ミマン</t>
    </rPh>
    <rPh sb="35" eb="37">
      <t>ハスウ</t>
    </rPh>
    <rPh sb="46" eb="48">
      <t>ハスウ</t>
    </rPh>
    <rPh sb="48" eb="50">
      <t>キンガク</t>
    </rPh>
    <rPh sb="51" eb="52">
      <t>キ</t>
    </rPh>
    <rPh sb="53" eb="54">
      <t>ス</t>
    </rPh>
    <rPh sb="56" eb="57">
      <t>ガク</t>
    </rPh>
    <rPh sb="59" eb="61">
      <t>ゴウケイ</t>
    </rPh>
    <rPh sb="61" eb="63">
      <t>キンガク</t>
    </rPh>
    <rPh sb="67" eb="68">
      <t>ブン</t>
    </rPh>
    <rPh sb="73" eb="75">
      <t>ソウトウ</t>
    </rPh>
    <rPh sb="77" eb="78">
      <t>ガク</t>
    </rPh>
    <phoneticPr fontId="1"/>
  </si>
  <si>
    <t>【垂井町保健センターで使用する電力調達】　予定使用電力量</t>
    <rPh sb="1" eb="4">
      <t>タルイチョウ</t>
    </rPh>
    <rPh sb="4" eb="6">
      <t>ホケン</t>
    </rPh>
    <rPh sb="11" eb="13">
      <t>シヨウ</t>
    </rPh>
    <rPh sb="15" eb="17">
      <t>デンリョク</t>
    </rPh>
    <rPh sb="17" eb="19">
      <t>チョウタツ</t>
    </rPh>
    <rPh sb="21" eb="23">
      <t>ヨテイ</t>
    </rPh>
    <rPh sb="23" eb="25">
      <t>シヨウ</t>
    </rPh>
    <rPh sb="25" eb="27">
      <t>デンリョク</t>
    </rPh>
    <rPh sb="27" eb="28">
      <t>リョウ</t>
    </rPh>
    <phoneticPr fontId="1"/>
  </si>
  <si>
    <t>垂井町保健センター　合計金額</t>
    <rPh sb="0" eb="3">
      <t>タルイチョウ</t>
    </rPh>
    <rPh sb="3" eb="5">
      <t>ホケン</t>
    </rPh>
    <rPh sb="10" eb="12">
      <t>ゴウケイ</t>
    </rPh>
    <rPh sb="12" eb="14">
      <t>キンガク</t>
    </rPh>
    <phoneticPr fontId="1"/>
  </si>
  <si>
    <t>※　垂井町保健センター　合計金額は、各月の電気料金（円：税込）【１円未満の端数があるときは、その端数金額を切り捨てた額】の合計金額の110分の100に相当する額とする。</t>
    <rPh sb="2" eb="5">
      <t>タルイチョウ</t>
    </rPh>
    <rPh sb="5" eb="7">
      <t>ホケン</t>
    </rPh>
    <rPh sb="12" eb="14">
      <t>ゴウケイ</t>
    </rPh>
    <rPh sb="14" eb="16">
      <t>キンガク</t>
    </rPh>
    <rPh sb="18" eb="19">
      <t>カク</t>
    </rPh>
    <rPh sb="19" eb="20">
      <t>ツキ</t>
    </rPh>
    <rPh sb="21" eb="23">
      <t>デンキ</t>
    </rPh>
    <rPh sb="23" eb="25">
      <t>リョウキン</t>
    </rPh>
    <rPh sb="26" eb="27">
      <t>エン</t>
    </rPh>
    <rPh sb="28" eb="30">
      <t>ゼイコ</t>
    </rPh>
    <rPh sb="33" eb="34">
      <t>エン</t>
    </rPh>
    <rPh sb="34" eb="36">
      <t>ミマン</t>
    </rPh>
    <rPh sb="37" eb="39">
      <t>ハスウ</t>
    </rPh>
    <rPh sb="48" eb="50">
      <t>ハスウ</t>
    </rPh>
    <rPh sb="50" eb="52">
      <t>キンガク</t>
    </rPh>
    <rPh sb="53" eb="54">
      <t>キ</t>
    </rPh>
    <rPh sb="55" eb="56">
      <t>ス</t>
    </rPh>
    <rPh sb="58" eb="59">
      <t>ガク</t>
    </rPh>
    <rPh sb="61" eb="63">
      <t>ゴウケイ</t>
    </rPh>
    <rPh sb="63" eb="65">
      <t>キンガク</t>
    </rPh>
    <rPh sb="69" eb="70">
      <t>ブン</t>
    </rPh>
    <rPh sb="75" eb="77">
      <t>ソウトウ</t>
    </rPh>
    <rPh sb="79" eb="80">
      <t>ガク</t>
    </rPh>
    <phoneticPr fontId="1"/>
  </si>
  <si>
    <t>【垂井町立垂井東こども園で使用する電力調達】　予定使用電力量</t>
    <rPh sb="1" eb="4">
      <t>タルイチョウ</t>
    </rPh>
    <rPh sb="4" eb="5">
      <t>タテ</t>
    </rPh>
    <rPh sb="5" eb="7">
      <t>タルイ</t>
    </rPh>
    <rPh sb="7" eb="8">
      <t>ヒガシ</t>
    </rPh>
    <rPh sb="11" eb="12">
      <t>エン</t>
    </rPh>
    <rPh sb="13" eb="15">
      <t>シヨウ</t>
    </rPh>
    <rPh sb="17" eb="19">
      <t>デンリョク</t>
    </rPh>
    <rPh sb="19" eb="21">
      <t>チョウタツ</t>
    </rPh>
    <rPh sb="23" eb="25">
      <t>ヨテイ</t>
    </rPh>
    <rPh sb="25" eb="27">
      <t>シヨウ</t>
    </rPh>
    <rPh sb="27" eb="29">
      <t>デンリョク</t>
    </rPh>
    <rPh sb="29" eb="30">
      <t>リョウ</t>
    </rPh>
    <phoneticPr fontId="1"/>
  </si>
  <si>
    <t>垂井町立垂井東こども園　合計金額</t>
    <rPh sb="0" eb="3">
      <t>タルイチョウ</t>
    </rPh>
    <rPh sb="3" eb="4">
      <t>リツ</t>
    </rPh>
    <rPh sb="4" eb="6">
      <t>タルイ</t>
    </rPh>
    <rPh sb="6" eb="7">
      <t>ヒガシ</t>
    </rPh>
    <rPh sb="10" eb="11">
      <t>エン</t>
    </rPh>
    <rPh sb="12" eb="14">
      <t>ゴウケイ</t>
    </rPh>
    <rPh sb="14" eb="16">
      <t>キンガク</t>
    </rPh>
    <phoneticPr fontId="1"/>
  </si>
  <si>
    <t>※　垂井町立垂井東こども園　合計金額は、各月の電気料金（円：税込）【１円未満の端数があるときは、その端数金額を切り捨てた額】の合計金額の110分の100に相当する額とする。</t>
    <rPh sb="2" eb="5">
      <t>タルイチョウ</t>
    </rPh>
    <rPh sb="5" eb="6">
      <t>タテ</t>
    </rPh>
    <rPh sb="6" eb="8">
      <t>タルイ</t>
    </rPh>
    <rPh sb="8" eb="9">
      <t>ヒガシ</t>
    </rPh>
    <rPh sb="12" eb="13">
      <t>エン</t>
    </rPh>
    <rPh sb="14" eb="16">
      <t>ゴウケイ</t>
    </rPh>
    <rPh sb="16" eb="18">
      <t>キンガク</t>
    </rPh>
    <rPh sb="20" eb="21">
      <t>カク</t>
    </rPh>
    <rPh sb="21" eb="22">
      <t>ツキ</t>
    </rPh>
    <rPh sb="23" eb="25">
      <t>デンキ</t>
    </rPh>
    <rPh sb="25" eb="27">
      <t>リョウキン</t>
    </rPh>
    <rPh sb="28" eb="29">
      <t>エン</t>
    </rPh>
    <rPh sb="30" eb="32">
      <t>ゼイコ</t>
    </rPh>
    <rPh sb="35" eb="36">
      <t>エン</t>
    </rPh>
    <rPh sb="36" eb="38">
      <t>ミマン</t>
    </rPh>
    <rPh sb="39" eb="41">
      <t>ハスウ</t>
    </rPh>
    <rPh sb="50" eb="52">
      <t>ハスウ</t>
    </rPh>
    <rPh sb="52" eb="54">
      <t>キンガク</t>
    </rPh>
    <rPh sb="55" eb="56">
      <t>キ</t>
    </rPh>
    <rPh sb="57" eb="58">
      <t>ス</t>
    </rPh>
    <rPh sb="60" eb="61">
      <t>ガク</t>
    </rPh>
    <rPh sb="63" eb="65">
      <t>ゴウケイ</t>
    </rPh>
    <rPh sb="65" eb="67">
      <t>キンガク</t>
    </rPh>
    <rPh sb="71" eb="72">
      <t>ブン</t>
    </rPh>
    <rPh sb="77" eb="79">
      <t>ソウトウ</t>
    </rPh>
    <rPh sb="81" eb="82">
      <t>ガク</t>
    </rPh>
    <phoneticPr fontId="1"/>
  </si>
  <si>
    <t>【垂井町朝倉運動公園野球場で使用する電力調達】　予定使用電力量</t>
    <rPh sb="1" eb="4">
      <t>タルイチョウ</t>
    </rPh>
    <rPh sb="4" eb="6">
      <t>アサクラ</t>
    </rPh>
    <rPh sb="6" eb="8">
      <t>ウンドウ</t>
    </rPh>
    <rPh sb="8" eb="10">
      <t>コウエン</t>
    </rPh>
    <rPh sb="10" eb="13">
      <t>ヤキュウジョウ</t>
    </rPh>
    <rPh sb="14" eb="16">
      <t>シヨウ</t>
    </rPh>
    <rPh sb="18" eb="20">
      <t>デンリョク</t>
    </rPh>
    <rPh sb="20" eb="22">
      <t>チョウタツ</t>
    </rPh>
    <rPh sb="24" eb="26">
      <t>ヨテイ</t>
    </rPh>
    <rPh sb="26" eb="28">
      <t>シヨウ</t>
    </rPh>
    <rPh sb="28" eb="30">
      <t>デンリョク</t>
    </rPh>
    <rPh sb="30" eb="31">
      <t>リョウ</t>
    </rPh>
    <phoneticPr fontId="1"/>
  </si>
  <si>
    <t>垂井町朝倉運動公園野球場　合計金額</t>
    <rPh sb="0" eb="3">
      <t>タルイチョウ</t>
    </rPh>
    <rPh sb="3" eb="5">
      <t>アサクラ</t>
    </rPh>
    <rPh sb="5" eb="7">
      <t>ウンドウ</t>
    </rPh>
    <rPh sb="7" eb="9">
      <t>コウエン</t>
    </rPh>
    <rPh sb="9" eb="12">
      <t>ヤキュウジョウ</t>
    </rPh>
    <rPh sb="13" eb="15">
      <t>ゴウケイ</t>
    </rPh>
    <rPh sb="15" eb="17">
      <t>キンガク</t>
    </rPh>
    <phoneticPr fontId="1"/>
  </si>
  <si>
    <t>※　垂井町朝倉運動公園野球場　合計金額は、各月の電気料金（円：税込）【１円未満の端数があるときは、その端数金額を切り捨てた額】の合計金額の110分の100に相当する額とする。</t>
    <rPh sb="2" eb="5">
      <t>タルイチョウ</t>
    </rPh>
    <rPh sb="5" eb="7">
      <t>アサクラ</t>
    </rPh>
    <rPh sb="7" eb="9">
      <t>ウンドウ</t>
    </rPh>
    <rPh sb="9" eb="11">
      <t>コウエン</t>
    </rPh>
    <rPh sb="11" eb="14">
      <t>ヤキュウジョウ</t>
    </rPh>
    <rPh sb="15" eb="17">
      <t>ゴウケイ</t>
    </rPh>
    <rPh sb="17" eb="19">
      <t>キンガク</t>
    </rPh>
    <rPh sb="21" eb="22">
      <t>カク</t>
    </rPh>
    <rPh sb="22" eb="23">
      <t>ツキ</t>
    </rPh>
    <rPh sb="24" eb="26">
      <t>デンキ</t>
    </rPh>
    <rPh sb="26" eb="28">
      <t>リョウキン</t>
    </rPh>
    <rPh sb="29" eb="30">
      <t>エン</t>
    </rPh>
    <rPh sb="31" eb="33">
      <t>ゼイコ</t>
    </rPh>
    <rPh sb="36" eb="37">
      <t>エン</t>
    </rPh>
    <rPh sb="37" eb="39">
      <t>ミマン</t>
    </rPh>
    <rPh sb="40" eb="42">
      <t>ハスウ</t>
    </rPh>
    <rPh sb="51" eb="53">
      <t>ハスウ</t>
    </rPh>
    <rPh sb="53" eb="55">
      <t>キンガク</t>
    </rPh>
    <rPh sb="56" eb="57">
      <t>キ</t>
    </rPh>
    <rPh sb="58" eb="59">
      <t>ス</t>
    </rPh>
    <rPh sb="61" eb="62">
      <t>ガク</t>
    </rPh>
    <rPh sb="64" eb="66">
      <t>ゴウケイ</t>
    </rPh>
    <rPh sb="66" eb="68">
      <t>キンガク</t>
    </rPh>
    <rPh sb="72" eb="73">
      <t>ブン</t>
    </rPh>
    <rPh sb="78" eb="80">
      <t>ソウトウ</t>
    </rPh>
    <rPh sb="82" eb="83">
      <t>ガク</t>
    </rPh>
    <phoneticPr fontId="1"/>
  </si>
  <si>
    <t>【垂井町朝倉町民体育館で使用する電力調達】　予定使用電力量</t>
    <rPh sb="1" eb="4">
      <t>タルイチョウ</t>
    </rPh>
    <rPh sb="4" eb="6">
      <t>アサクラ</t>
    </rPh>
    <rPh sb="6" eb="8">
      <t>チョウミン</t>
    </rPh>
    <rPh sb="8" eb="11">
      <t>タイイクカン</t>
    </rPh>
    <rPh sb="12" eb="14">
      <t>シヨウ</t>
    </rPh>
    <rPh sb="16" eb="18">
      <t>デンリョク</t>
    </rPh>
    <rPh sb="18" eb="20">
      <t>チョウタツ</t>
    </rPh>
    <rPh sb="22" eb="24">
      <t>ヨテイ</t>
    </rPh>
    <rPh sb="24" eb="26">
      <t>シヨウ</t>
    </rPh>
    <rPh sb="26" eb="28">
      <t>デンリョク</t>
    </rPh>
    <rPh sb="28" eb="29">
      <t>リョウ</t>
    </rPh>
    <phoneticPr fontId="1"/>
  </si>
  <si>
    <t>垂井町朝倉町民体育館　合計金額</t>
    <rPh sb="0" eb="3">
      <t>タルイチョウ</t>
    </rPh>
    <rPh sb="3" eb="5">
      <t>アサクラ</t>
    </rPh>
    <rPh sb="5" eb="7">
      <t>チョウミン</t>
    </rPh>
    <rPh sb="7" eb="10">
      <t>タイイクカン</t>
    </rPh>
    <rPh sb="11" eb="13">
      <t>ゴウケイ</t>
    </rPh>
    <rPh sb="13" eb="15">
      <t>キンガク</t>
    </rPh>
    <phoneticPr fontId="1"/>
  </si>
  <si>
    <t>※　垂井町朝倉町民体育館　合計金額は、各月の電気料金（円：税込）【１円未満の端数があるときは、その端数金額を切り捨てた額】の合計金額の110分の100に相当する額とする。</t>
    <rPh sb="2" eb="5">
      <t>タルイチョウ</t>
    </rPh>
    <rPh sb="5" eb="7">
      <t>アサクラ</t>
    </rPh>
    <rPh sb="7" eb="9">
      <t>チョウミン</t>
    </rPh>
    <rPh sb="9" eb="12">
      <t>タイイクカン</t>
    </rPh>
    <rPh sb="13" eb="15">
      <t>ゴウケイ</t>
    </rPh>
    <rPh sb="15" eb="17">
      <t>キンガク</t>
    </rPh>
    <rPh sb="19" eb="20">
      <t>カク</t>
    </rPh>
    <rPh sb="20" eb="21">
      <t>ツキ</t>
    </rPh>
    <rPh sb="22" eb="24">
      <t>デンキ</t>
    </rPh>
    <rPh sb="24" eb="26">
      <t>リョウキン</t>
    </rPh>
    <rPh sb="27" eb="28">
      <t>エン</t>
    </rPh>
    <rPh sb="29" eb="31">
      <t>ゼイコ</t>
    </rPh>
    <rPh sb="34" eb="35">
      <t>エン</t>
    </rPh>
    <rPh sb="35" eb="37">
      <t>ミマン</t>
    </rPh>
    <rPh sb="38" eb="40">
      <t>ハスウ</t>
    </rPh>
    <rPh sb="49" eb="51">
      <t>ハスウ</t>
    </rPh>
    <rPh sb="51" eb="53">
      <t>キンガク</t>
    </rPh>
    <rPh sb="54" eb="55">
      <t>キ</t>
    </rPh>
    <rPh sb="56" eb="57">
      <t>ス</t>
    </rPh>
    <rPh sb="59" eb="60">
      <t>ガク</t>
    </rPh>
    <rPh sb="62" eb="64">
      <t>ゴウケイ</t>
    </rPh>
    <rPh sb="64" eb="66">
      <t>キンガク</t>
    </rPh>
    <rPh sb="70" eb="71">
      <t>ブン</t>
    </rPh>
    <rPh sb="76" eb="78">
      <t>ソウトウ</t>
    </rPh>
    <rPh sb="80" eb="81">
      <t>ガク</t>
    </rPh>
    <phoneticPr fontId="1"/>
  </si>
  <si>
    <t>【垂井町斎場で使用する電力調達】　予定使用電力量</t>
    <rPh sb="1" eb="4">
      <t>タルイチョウ</t>
    </rPh>
    <rPh sb="4" eb="6">
      <t>サイジョウ</t>
    </rPh>
    <rPh sb="7" eb="9">
      <t>シヨウ</t>
    </rPh>
    <rPh sb="11" eb="13">
      <t>デンリョク</t>
    </rPh>
    <rPh sb="13" eb="15">
      <t>チョウタツ</t>
    </rPh>
    <rPh sb="17" eb="19">
      <t>ヨテイ</t>
    </rPh>
    <rPh sb="19" eb="21">
      <t>シヨウ</t>
    </rPh>
    <rPh sb="21" eb="23">
      <t>デンリョク</t>
    </rPh>
    <rPh sb="23" eb="24">
      <t>リョウ</t>
    </rPh>
    <phoneticPr fontId="1"/>
  </si>
  <si>
    <t>垂井町斎場　合計金額</t>
    <rPh sb="0" eb="3">
      <t>タルイチョウ</t>
    </rPh>
    <rPh sb="3" eb="5">
      <t>サイジョウ</t>
    </rPh>
    <rPh sb="6" eb="8">
      <t>ゴウケイ</t>
    </rPh>
    <rPh sb="8" eb="10">
      <t>キンガク</t>
    </rPh>
    <phoneticPr fontId="1"/>
  </si>
  <si>
    <t>※　垂井町斎場　合計金額は、各月の電気料金（円：税込）【１円未満の端数があるときは、その端数金額を切り捨てた額】の合計金額の110分の100に相当する額とする。</t>
    <rPh sb="2" eb="5">
      <t>タルイチョウ</t>
    </rPh>
    <rPh sb="5" eb="7">
      <t>サイジョウ</t>
    </rPh>
    <rPh sb="8" eb="10">
      <t>ゴウケイ</t>
    </rPh>
    <rPh sb="10" eb="12">
      <t>キンガク</t>
    </rPh>
    <rPh sb="14" eb="15">
      <t>カク</t>
    </rPh>
    <rPh sb="15" eb="16">
      <t>ツキ</t>
    </rPh>
    <rPh sb="17" eb="19">
      <t>デンキ</t>
    </rPh>
    <rPh sb="19" eb="21">
      <t>リョウキン</t>
    </rPh>
    <rPh sb="22" eb="23">
      <t>エン</t>
    </rPh>
    <rPh sb="24" eb="26">
      <t>ゼイコ</t>
    </rPh>
    <rPh sb="29" eb="30">
      <t>エン</t>
    </rPh>
    <rPh sb="30" eb="32">
      <t>ミマン</t>
    </rPh>
    <rPh sb="33" eb="35">
      <t>ハスウ</t>
    </rPh>
    <rPh sb="44" eb="46">
      <t>ハスウ</t>
    </rPh>
    <rPh sb="46" eb="48">
      <t>キンガク</t>
    </rPh>
    <rPh sb="49" eb="50">
      <t>キ</t>
    </rPh>
    <rPh sb="51" eb="52">
      <t>ス</t>
    </rPh>
    <rPh sb="54" eb="55">
      <t>ガク</t>
    </rPh>
    <rPh sb="57" eb="59">
      <t>ゴウケイ</t>
    </rPh>
    <rPh sb="59" eb="61">
      <t>キンガク</t>
    </rPh>
    <rPh sb="65" eb="66">
      <t>ブン</t>
    </rPh>
    <rPh sb="71" eb="73">
      <t>ソウトウ</t>
    </rPh>
    <rPh sb="75" eb="76">
      <t>ガク</t>
    </rPh>
    <phoneticPr fontId="1"/>
  </si>
  <si>
    <t>【垂井町立垂井こども園で使用する電力調達】　予定使用電力量</t>
    <rPh sb="1" eb="3">
      <t>タルイ</t>
    </rPh>
    <rPh sb="3" eb="5">
      <t>チョウリツ</t>
    </rPh>
    <rPh sb="5" eb="7">
      <t>タルイ</t>
    </rPh>
    <rPh sb="10" eb="11">
      <t>エン</t>
    </rPh>
    <rPh sb="12" eb="14">
      <t>シヨウ</t>
    </rPh>
    <rPh sb="16" eb="18">
      <t>デンリョク</t>
    </rPh>
    <rPh sb="18" eb="20">
      <t>チョウタツ</t>
    </rPh>
    <rPh sb="22" eb="24">
      <t>ヨテイ</t>
    </rPh>
    <rPh sb="24" eb="26">
      <t>シヨウ</t>
    </rPh>
    <rPh sb="26" eb="28">
      <t>デンリョク</t>
    </rPh>
    <rPh sb="28" eb="29">
      <t>リョウ</t>
    </rPh>
    <phoneticPr fontId="1"/>
  </si>
  <si>
    <t>垂井町立垂井こども園　合計金額</t>
    <rPh sb="0" eb="2">
      <t>タルイ</t>
    </rPh>
    <rPh sb="2" eb="4">
      <t>チョウリツ</t>
    </rPh>
    <rPh sb="4" eb="6">
      <t>タルイ</t>
    </rPh>
    <rPh sb="9" eb="10">
      <t>エン</t>
    </rPh>
    <rPh sb="11" eb="13">
      <t>ゴウケイ</t>
    </rPh>
    <rPh sb="13" eb="15">
      <t>キンガク</t>
    </rPh>
    <phoneticPr fontId="1"/>
  </si>
  <si>
    <t>※　垂井町立垂井こども園　合計金額は、各月の電気料金（円：税込）【１円未満の端数があるときは、その端数金額を切り捨てた額】の合計金額の110分の100に相当する額とする。</t>
    <rPh sb="2" eb="4">
      <t>タルイ</t>
    </rPh>
    <rPh sb="4" eb="6">
      <t>チョウリツ</t>
    </rPh>
    <rPh sb="6" eb="8">
      <t>タルイ</t>
    </rPh>
    <rPh sb="11" eb="12">
      <t>エン</t>
    </rPh>
    <rPh sb="13" eb="15">
      <t>ゴウケイ</t>
    </rPh>
    <rPh sb="15" eb="17">
      <t>キンガク</t>
    </rPh>
    <rPh sb="19" eb="20">
      <t>カク</t>
    </rPh>
    <rPh sb="20" eb="21">
      <t>ツキ</t>
    </rPh>
    <rPh sb="22" eb="24">
      <t>デンキ</t>
    </rPh>
    <rPh sb="24" eb="26">
      <t>リョウキン</t>
    </rPh>
    <rPh sb="27" eb="28">
      <t>エン</t>
    </rPh>
    <rPh sb="29" eb="31">
      <t>ゼイコ</t>
    </rPh>
    <rPh sb="34" eb="35">
      <t>エン</t>
    </rPh>
    <rPh sb="35" eb="37">
      <t>ミマン</t>
    </rPh>
    <rPh sb="38" eb="40">
      <t>ハスウ</t>
    </rPh>
    <rPh sb="49" eb="51">
      <t>ハスウ</t>
    </rPh>
    <rPh sb="51" eb="53">
      <t>キンガク</t>
    </rPh>
    <rPh sb="54" eb="55">
      <t>キ</t>
    </rPh>
    <rPh sb="56" eb="57">
      <t>ス</t>
    </rPh>
    <rPh sb="59" eb="60">
      <t>ガク</t>
    </rPh>
    <rPh sb="62" eb="64">
      <t>ゴウケイ</t>
    </rPh>
    <rPh sb="64" eb="66">
      <t>キンガク</t>
    </rPh>
    <rPh sb="70" eb="71">
      <t>ブン</t>
    </rPh>
    <rPh sb="76" eb="78">
      <t>ソウトウ</t>
    </rPh>
    <rPh sb="80" eb="81">
      <t>ガク</t>
    </rPh>
    <phoneticPr fontId="1"/>
  </si>
  <si>
    <t>【垂井町学校給食センターで使用する電力調達】　予定使用電力量</t>
    <rPh sb="1" eb="4">
      <t>タルイチョウ</t>
    </rPh>
    <rPh sb="4" eb="6">
      <t>ガッコウ</t>
    </rPh>
    <rPh sb="6" eb="8">
      <t>キュウショク</t>
    </rPh>
    <rPh sb="13" eb="15">
      <t>シヨウ</t>
    </rPh>
    <rPh sb="17" eb="19">
      <t>デンリョク</t>
    </rPh>
    <rPh sb="19" eb="21">
      <t>チョウタツ</t>
    </rPh>
    <rPh sb="23" eb="25">
      <t>ヨテイ</t>
    </rPh>
    <rPh sb="25" eb="27">
      <t>シヨウ</t>
    </rPh>
    <rPh sb="27" eb="29">
      <t>デンリョク</t>
    </rPh>
    <rPh sb="29" eb="30">
      <t>リョウ</t>
    </rPh>
    <phoneticPr fontId="1"/>
  </si>
  <si>
    <t>垂井町学校給食センター　合計金額</t>
    <rPh sb="0" eb="2">
      <t>タルイ</t>
    </rPh>
    <rPh sb="2" eb="3">
      <t>チョウ</t>
    </rPh>
    <rPh sb="3" eb="5">
      <t>ガッコウ</t>
    </rPh>
    <rPh sb="5" eb="7">
      <t>キュウショク</t>
    </rPh>
    <rPh sb="12" eb="14">
      <t>ゴウケイ</t>
    </rPh>
    <rPh sb="14" eb="16">
      <t>キンガク</t>
    </rPh>
    <phoneticPr fontId="1"/>
  </si>
  <si>
    <t>※　垂井町学校給食センター　合計金額は、各月の電気料金（円：税込）【１円未満の端数があるときは、その端数金額を切り捨てた額】の合計金額の110分の100に相当する額とする。</t>
    <rPh sb="2" eb="4">
      <t>タルイ</t>
    </rPh>
    <rPh sb="4" eb="5">
      <t>チョウ</t>
    </rPh>
    <rPh sb="5" eb="7">
      <t>ガッコウ</t>
    </rPh>
    <rPh sb="7" eb="9">
      <t>キュウショク</t>
    </rPh>
    <rPh sb="14" eb="16">
      <t>ゴウケイ</t>
    </rPh>
    <rPh sb="16" eb="18">
      <t>キンガク</t>
    </rPh>
    <rPh sb="20" eb="21">
      <t>カク</t>
    </rPh>
    <rPh sb="21" eb="22">
      <t>ツキ</t>
    </rPh>
    <rPh sb="23" eb="25">
      <t>デンキ</t>
    </rPh>
    <rPh sb="25" eb="27">
      <t>リョウキン</t>
    </rPh>
    <rPh sb="28" eb="29">
      <t>エン</t>
    </rPh>
    <rPh sb="30" eb="32">
      <t>ゼイコ</t>
    </rPh>
    <rPh sb="35" eb="36">
      <t>エン</t>
    </rPh>
    <rPh sb="36" eb="38">
      <t>ミマン</t>
    </rPh>
    <rPh sb="39" eb="41">
      <t>ハスウ</t>
    </rPh>
    <rPh sb="50" eb="52">
      <t>ハスウ</t>
    </rPh>
    <rPh sb="52" eb="54">
      <t>キンガク</t>
    </rPh>
    <rPh sb="55" eb="56">
      <t>キ</t>
    </rPh>
    <rPh sb="57" eb="58">
      <t>ス</t>
    </rPh>
    <rPh sb="60" eb="61">
      <t>ガク</t>
    </rPh>
    <rPh sb="63" eb="65">
      <t>ゴウケイ</t>
    </rPh>
    <rPh sb="65" eb="67">
      <t>キンガク</t>
    </rPh>
    <rPh sb="71" eb="72">
      <t>ブン</t>
    </rPh>
    <rPh sb="77" eb="79">
      <t>ソウトウ</t>
    </rPh>
    <rPh sb="81" eb="82">
      <t>ガク</t>
    </rPh>
    <phoneticPr fontId="1"/>
  </si>
  <si>
    <t>【垂井町垂井駅自由通路南広場で使用する電力調達】　予定使用電力量</t>
    <rPh sb="1" eb="4">
      <t>タルイチョウ</t>
    </rPh>
    <rPh sb="4" eb="6">
      <t>タルイ</t>
    </rPh>
    <rPh sb="6" eb="7">
      <t>エキ</t>
    </rPh>
    <rPh sb="7" eb="9">
      <t>ジユウ</t>
    </rPh>
    <rPh sb="9" eb="11">
      <t>ツウロ</t>
    </rPh>
    <rPh sb="11" eb="12">
      <t>ミナミ</t>
    </rPh>
    <rPh sb="12" eb="14">
      <t>ヒロバ</t>
    </rPh>
    <rPh sb="15" eb="17">
      <t>シヨウ</t>
    </rPh>
    <rPh sb="19" eb="21">
      <t>デンリョク</t>
    </rPh>
    <rPh sb="21" eb="23">
      <t>チョウタツ</t>
    </rPh>
    <rPh sb="25" eb="27">
      <t>ヨテイ</t>
    </rPh>
    <rPh sb="27" eb="29">
      <t>シヨウ</t>
    </rPh>
    <rPh sb="29" eb="32">
      <t>デンリョクリョウ</t>
    </rPh>
    <phoneticPr fontId="1"/>
  </si>
  <si>
    <t>重負荷</t>
    <rPh sb="0" eb="1">
      <t>ジュウ</t>
    </rPh>
    <rPh sb="1" eb="3">
      <t>フカ</t>
    </rPh>
    <phoneticPr fontId="1"/>
  </si>
  <si>
    <t>昼間</t>
    <rPh sb="0" eb="2">
      <t>ヒルマ</t>
    </rPh>
    <phoneticPr fontId="1"/>
  </si>
  <si>
    <t>夜間</t>
    <rPh sb="0" eb="2">
      <t>ヤカン</t>
    </rPh>
    <phoneticPr fontId="1"/>
  </si>
  <si>
    <t>垂井町垂井駅自由通路南広場　合計金額</t>
    <rPh sb="0" eb="3">
      <t>タルイチョウ</t>
    </rPh>
    <rPh sb="3" eb="5">
      <t>タルイ</t>
    </rPh>
    <rPh sb="5" eb="6">
      <t>エキ</t>
    </rPh>
    <rPh sb="6" eb="8">
      <t>ジユウ</t>
    </rPh>
    <rPh sb="8" eb="10">
      <t>ツウロ</t>
    </rPh>
    <rPh sb="10" eb="11">
      <t>ミナミ</t>
    </rPh>
    <rPh sb="11" eb="13">
      <t>ヒロバ</t>
    </rPh>
    <rPh sb="14" eb="16">
      <t>ゴウケイ</t>
    </rPh>
    <rPh sb="16" eb="18">
      <t>キンガク</t>
    </rPh>
    <phoneticPr fontId="1"/>
  </si>
  <si>
    <t>※　垂井町垂井駅自由通路南広場　合計金額は、各月の電気料金（円：税込）【１円未満の端数があるときは、その端数金額を切り捨てた額】の合計金額の110分の100に相当する額とする。</t>
    <rPh sb="2" eb="5">
      <t>タルイチョウ</t>
    </rPh>
    <rPh sb="5" eb="7">
      <t>タルイ</t>
    </rPh>
    <rPh sb="7" eb="8">
      <t>エキ</t>
    </rPh>
    <rPh sb="8" eb="10">
      <t>ジユウ</t>
    </rPh>
    <rPh sb="10" eb="12">
      <t>ツウロ</t>
    </rPh>
    <rPh sb="12" eb="13">
      <t>ミナミ</t>
    </rPh>
    <rPh sb="13" eb="15">
      <t>ヒロバ</t>
    </rPh>
    <rPh sb="16" eb="18">
      <t>ゴウケイ</t>
    </rPh>
    <rPh sb="18" eb="20">
      <t>キンガク</t>
    </rPh>
    <rPh sb="22" eb="23">
      <t>カク</t>
    </rPh>
    <rPh sb="23" eb="24">
      <t>ツキ</t>
    </rPh>
    <rPh sb="25" eb="27">
      <t>デンキ</t>
    </rPh>
    <rPh sb="27" eb="29">
      <t>リョウキン</t>
    </rPh>
    <rPh sb="30" eb="31">
      <t>エン</t>
    </rPh>
    <rPh sb="32" eb="34">
      <t>ゼイコ</t>
    </rPh>
    <rPh sb="37" eb="38">
      <t>エン</t>
    </rPh>
    <rPh sb="38" eb="40">
      <t>ミマン</t>
    </rPh>
    <rPh sb="41" eb="43">
      <t>ハスウ</t>
    </rPh>
    <rPh sb="52" eb="54">
      <t>ハスウ</t>
    </rPh>
    <rPh sb="54" eb="56">
      <t>キンガク</t>
    </rPh>
    <rPh sb="57" eb="58">
      <t>キ</t>
    </rPh>
    <rPh sb="59" eb="60">
      <t>ス</t>
    </rPh>
    <rPh sb="62" eb="63">
      <t>ガク</t>
    </rPh>
    <rPh sb="65" eb="67">
      <t>ゴウケイ</t>
    </rPh>
    <rPh sb="67" eb="69">
      <t>キンガク</t>
    </rPh>
    <rPh sb="73" eb="74">
      <t>ブン</t>
    </rPh>
    <rPh sb="79" eb="81">
      <t>ソウトウ</t>
    </rPh>
    <rPh sb="83" eb="84">
      <t>ガク</t>
    </rPh>
    <phoneticPr fontId="1"/>
  </si>
  <si>
    <t>令和8年7月</t>
    <rPh sb="0" eb="2">
      <t>レイワ</t>
    </rPh>
    <rPh sb="3" eb="4">
      <t>ネン</t>
    </rPh>
    <rPh sb="5" eb="6">
      <t>ガツ</t>
    </rPh>
    <phoneticPr fontId="1"/>
  </si>
  <si>
    <t>令和8年8月</t>
    <rPh sb="0" eb="2">
      <t>レイワ</t>
    </rPh>
    <rPh sb="3" eb="4">
      <t>ネン</t>
    </rPh>
    <rPh sb="5" eb="6">
      <t>ガツ</t>
    </rPh>
    <phoneticPr fontId="1"/>
  </si>
  <si>
    <t>令和8年9月</t>
    <rPh sb="0" eb="2">
      <t>レイワ</t>
    </rPh>
    <rPh sb="3" eb="4">
      <t>ネン</t>
    </rPh>
    <rPh sb="5" eb="6">
      <t>ガツ</t>
    </rPh>
    <phoneticPr fontId="1"/>
  </si>
  <si>
    <t>令和8年10月</t>
    <rPh sb="0" eb="2">
      <t>レイワ</t>
    </rPh>
    <rPh sb="3" eb="4">
      <t>ネン</t>
    </rPh>
    <rPh sb="6" eb="7">
      <t>ガツ</t>
    </rPh>
    <phoneticPr fontId="1"/>
  </si>
  <si>
    <t>令和8年11月</t>
    <rPh sb="0" eb="2">
      <t>レイワ</t>
    </rPh>
    <rPh sb="3" eb="4">
      <t>ネン</t>
    </rPh>
    <rPh sb="6" eb="7">
      <t>ガツ</t>
    </rPh>
    <phoneticPr fontId="1"/>
  </si>
  <si>
    <t>令和8年12月</t>
    <rPh sb="0" eb="2">
      <t>レイワ</t>
    </rPh>
    <rPh sb="3" eb="4">
      <t>ネン</t>
    </rPh>
    <rPh sb="6" eb="7">
      <t>ガツ</t>
    </rPh>
    <phoneticPr fontId="1"/>
  </si>
  <si>
    <t>令和9年1月</t>
    <rPh sb="0" eb="2">
      <t>レイワ</t>
    </rPh>
    <rPh sb="3" eb="4">
      <t>ネン</t>
    </rPh>
    <rPh sb="5" eb="6">
      <t>ガツ</t>
    </rPh>
    <phoneticPr fontId="1"/>
  </si>
  <si>
    <t>令和9年2月</t>
    <rPh sb="0" eb="2">
      <t>レイワ</t>
    </rPh>
    <rPh sb="3" eb="4">
      <t>ネン</t>
    </rPh>
    <rPh sb="5" eb="6">
      <t>ガツ</t>
    </rPh>
    <phoneticPr fontId="1"/>
  </si>
  <si>
    <t>令和9年3月</t>
    <rPh sb="0" eb="2">
      <t>レイワ</t>
    </rPh>
    <rPh sb="3" eb="4">
      <t>ネン</t>
    </rPh>
    <rPh sb="5" eb="6">
      <t>ガツ</t>
    </rPh>
    <phoneticPr fontId="1"/>
  </si>
  <si>
    <t>令和9年4月</t>
    <rPh sb="0" eb="2">
      <t>レイワ</t>
    </rPh>
    <rPh sb="3" eb="4">
      <t>ネン</t>
    </rPh>
    <rPh sb="5" eb="6">
      <t>ガツ</t>
    </rPh>
    <phoneticPr fontId="1"/>
  </si>
  <si>
    <t>令和9年5月</t>
    <rPh sb="0" eb="2">
      <t>レイワ</t>
    </rPh>
    <rPh sb="3" eb="4">
      <t>ネン</t>
    </rPh>
    <rPh sb="5" eb="6">
      <t>ガツ</t>
    </rPh>
    <phoneticPr fontId="1"/>
  </si>
  <si>
    <t>令和9年6月</t>
    <rPh sb="0" eb="2">
      <t>レイワ</t>
    </rPh>
    <rPh sb="3" eb="4">
      <t>ネン</t>
    </rPh>
    <rPh sb="5" eb="6">
      <t>ガツ</t>
    </rPh>
    <phoneticPr fontId="1"/>
  </si>
  <si>
    <t>施設別年間想定電気料金　総括表</t>
    <rPh sb="0" eb="3">
      <t>シセツベツ</t>
    </rPh>
    <rPh sb="3" eb="5">
      <t>ネンカン</t>
    </rPh>
    <rPh sb="5" eb="7">
      <t>ソウテイ</t>
    </rPh>
    <rPh sb="7" eb="9">
      <t>デンキ</t>
    </rPh>
    <rPh sb="9" eb="11">
      <t>リョウキン</t>
    </rPh>
    <rPh sb="12" eb="14">
      <t>ソウカツ</t>
    </rPh>
    <rPh sb="14" eb="15">
      <t>ヒョウ</t>
    </rPh>
    <phoneticPr fontId="1"/>
  </si>
  <si>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</si>
  <si>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</si>
  <si>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</si>
  <si>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　</t>
    <phoneticPr fontId="1"/>
  </si>
  <si>
    <t>　　　</t>
    <phoneticPr fontId="1"/>
  </si>
  <si>
    <t>印　　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</si>
</sst>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);[Red]\(#,##0.00\)"/>
    <numFmt numFmtId="178" formatCode="#,##0_);[Red]\(#,##0\)"/>
    <numFmt numFmtId="179" formatCode="#,##0.0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b/>
      <sz val="18"/>
      <color theme="1"/>
      <name val="UD デジタル 教科書体 N-B"/>
      <family val="1"/>
      <charset val="128"/>
    </font>
    <font>
      <b/>
      <sz val="16"/>
      <color theme="1"/>
      <name val="UD デジタル 教科書体 N-B"/>
      <family val="1"/>
      <charset val="128"/>
    </font>
    <font>
      <sz val="22"/>
      <color theme="1"/>
      <name val="UD デジタル 教科書体 N-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2" fillId="0" borderId="4" xfId="0" applyFont="1" applyBorder="1" applyAlignment="1">
      <alignment vertical="center" shrinkToFit="1"/>
    </xf>
    <xf numFmtId="0" fontId="2" fillId="0" borderId="4" xfId="0" applyFont="1" applyBorder="1">
      <alignment vertical="center"/>
    </xf>
    <xf numFmtId="178" fontId="3" fillId="0" borderId="4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7" fontId="3" fillId="2" borderId="1" xfId="0" applyNumberFormat="1" applyFont="1" applyFill="1" applyBorder="1">
      <alignment vertical="center"/>
    </xf>
    <xf numFmtId="176" fontId="3" fillId="0" borderId="1" xfId="0" applyNumberFormat="1" applyFont="1" applyBorder="1">
      <alignment vertical="center"/>
    </xf>
    <xf numFmtId="176" fontId="3" fillId="2" borderId="1" xfId="0" applyNumberFormat="1" applyFont="1" applyFill="1" applyBorder="1">
      <alignment vertical="center"/>
    </xf>
    <xf numFmtId="176" fontId="3" fillId="0" borderId="5" xfId="0" applyNumberFormat="1" applyFont="1" applyBorder="1">
      <alignment vertical="center"/>
    </xf>
    <xf numFmtId="176" fontId="3" fillId="2" borderId="5" xfId="0" applyNumberFormat="1" applyFont="1" applyFill="1" applyBorder="1">
      <alignment vertical="center"/>
    </xf>
    <xf numFmtId="178" fontId="4" fillId="0" borderId="1" xfId="0" applyNumberFormat="1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178" fontId="3" fillId="2" borderId="5" xfId="0" applyNumberFormat="1" applyFont="1" applyFill="1" applyBorder="1">
      <alignment vertical="center"/>
    </xf>
    <xf numFmtId="0" fontId="3" fillId="0" borderId="0" xfId="0" applyFont="1">
      <alignment vertical="center"/>
    </xf>
    <xf numFmtId="178" fontId="5" fillId="0" borderId="1" xfId="0" applyNumberFormat="1" applyFont="1" applyBorder="1">
      <alignment vertical="center"/>
    </xf>
    <xf numFmtId="177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8" fontId="6" fillId="0" borderId="6" xfId="0" applyNumberFormat="1" applyFont="1" applyBorder="1">
      <alignment vertical="center"/>
    </xf>
    <xf numFmtId="178" fontId="3" fillId="0" borderId="0" xfId="0" applyNumberFormat="1" applyFont="1">
      <alignment vertical="center"/>
    </xf>
    <xf numFmtId="179" fontId="2" fillId="0" borderId="8" xfId="0" applyNumberFormat="1" applyFont="1" applyBorder="1" applyProtection="1">
      <alignment vertical="center"/>
      <protection locked="0"/>
    </xf>
    <xf numFmtId="0" fontId="2" fillId="0" borderId="9" xfId="0" applyFont="1" applyBorder="1">
      <alignment vertical="center"/>
    </xf>
    <xf numFmtId="179" fontId="2" fillId="0" borderId="6" xfId="0" applyNumberFormat="1" applyFont="1" applyBorder="1" applyProtection="1">
      <alignment vertical="center"/>
      <protection locked="0"/>
    </xf>
    <xf numFmtId="179" fontId="2" fillId="3" borderId="10" xfId="0" applyNumberFormat="1" applyFont="1" applyFill="1" applyBorder="1" applyProtection="1">
      <alignment vertical="center"/>
      <protection locked="0"/>
    </xf>
    <xf numFmtId="0" fontId="2" fillId="3" borderId="9" xfId="0" applyFont="1" applyFill="1" applyBorder="1">
      <alignment vertical="center"/>
    </xf>
    <xf numFmtId="179" fontId="2" fillId="4" borderId="6" xfId="0" applyNumberFormat="1" applyFont="1" applyFill="1" applyBorder="1" applyProtection="1">
      <alignment vertical="center"/>
      <protection locked="0"/>
    </xf>
    <xf numFmtId="0" fontId="2" fillId="4" borderId="9" xfId="0" applyFont="1" applyFill="1" applyBorder="1">
      <alignment vertical="center"/>
    </xf>
    <xf numFmtId="179" fontId="2" fillId="0" borderId="11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 shrinkToFit="1"/>
    </xf>
    <xf numFmtId="178" fontId="2" fillId="0" borderId="4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178" fontId="2" fillId="3" borderId="1" xfId="0" applyNumberFormat="1" applyFont="1" applyFill="1" applyBorder="1">
      <alignment vertical="center"/>
    </xf>
    <xf numFmtId="178" fontId="2" fillId="4" borderId="5" xfId="0" applyNumberFormat="1" applyFont="1" applyFill="1" applyBorder="1">
      <alignment vertical="center"/>
    </xf>
    <xf numFmtId="178" fontId="2" fillId="0" borderId="1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178" fontId="2" fillId="0" borderId="5" xfId="0" applyNumberFormat="1" applyFont="1" applyBorder="1">
      <alignment vertical="center"/>
    </xf>
    <xf numFmtId="178" fontId="2" fillId="3" borderId="5" xfId="0" applyNumberFormat="1" applyFont="1" applyFill="1" applyBorder="1">
      <alignment vertical="center"/>
    </xf>
    <xf numFmtId="178" fontId="2" fillId="4" borderId="1" xfId="0" applyNumberFormat="1" applyFont="1" applyFill="1" applyBorder="1">
      <alignment vertical="center"/>
    </xf>
    <xf numFmtId="178" fontId="2" fillId="0" borderId="0" xfId="0" applyNumberFormat="1" applyFont="1">
      <alignment vertical="center"/>
    </xf>
    <xf numFmtId="179" fontId="2" fillId="0" borderId="15" xfId="0" applyNumberFormat="1" applyFont="1" applyBorder="1" applyProtection="1">
      <alignment vertical="center"/>
      <protection locked="0"/>
    </xf>
    <xf numFmtId="179" fontId="2" fillId="3" borderId="6" xfId="0" applyNumberFormat="1" applyFont="1" applyFill="1" applyBorder="1" applyProtection="1">
      <alignment vertical="center"/>
      <protection locked="0"/>
    </xf>
    <xf numFmtId="179" fontId="2" fillId="0" borderId="11" xfId="0" applyNumberFormat="1" applyFont="1" applyBorder="1" applyProtection="1">
      <alignment vertical="center"/>
      <protection locked="0"/>
    </xf>
    <xf numFmtId="177" fontId="2" fillId="0" borderId="6" xfId="0" applyNumberFormat="1" applyFont="1" applyBorder="1">
      <alignment vertical="center"/>
    </xf>
    <xf numFmtId="177" fontId="2" fillId="0" borderId="15" xfId="0" applyNumberFormat="1" applyFont="1" applyBorder="1">
      <alignment vertical="center"/>
    </xf>
    <xf numFmtId="177" fontId="2" fillId="3" borderId="6" xfId="0" applyNumberFormat="1" applyFont="1" applyFill="1" applyBorder="1">
      <alignment vertical="center"/>
    </xf>
    <xf numFmtId="177" fontId="2" fillId="4" borderId="6" xfId="0" applyNumberFormat="1" applyFont="1" applyFill="1" applyBorder="1">
      <alignment vertical="center"/>
    </xf>
    <xf numFmtId="177" fontId="2" fillId="5" borderId="6" xfId="0" applyNumberFormat="1" applyFont="1" applyFill="1" applyBorder="1">
      <alignment vertical="center"/>
    </xf>
    <xf numFmtId="0" fontId="2" fillId="5" borderId="9" xfId="0" applyFont="1" applyFill="1" applyBorder="1">
      <alignment vertical="center"/>
    </xf>
    <xf numFmtId="178" fontId="2" fillId="5" borderId="1" xfId="0" applyNumberFormat="1" applyFont="1" applyFill="1" applyBorder="1">
      <alignment vertical="center"/>
    </xf>
    <xf numFmtId="0" fontId="8" fillId="0" borderId="0" xfId="0" applyFont="1">
      <alignment vertical="center"/>
    </xf>
    <xf numFmtId="177" fontId="2" fillId="0" borderId="0" xfId="0" applyNumberFormat="1" applyFont="1">
      <alignment vertical="center"/>
    </xf>
    <xf numFmtId="176" fontId="4" fillId="0" borderId="21" xfId="0" applyNumberFormat="1" applyFont="1" applyBorder="1" applyProtection="1">
      <alignment vertical="center"/>
      <protection locked="0"/>
    </xf>
    <xf numFmtId="0" fontId="4" fillId="0" borderId="21" xfId="0" applyFont="1" applyBorder="1" applyProtection="1">
      <alignment vertical="center"/>
      <protection locked="0"/>
    </xf>
    <xf numFmtId="0" fontId="2" fillId="0" borderId="21" xfId="0" applyFont="1" applyBorder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176" fontId="5" fillId="0" borderId="21" xfId="0" applyNumberFormat="1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2" fillId="0" borderId="7" xfId="0" applyFont="1" applyBorder="1" applyAlignment="1">
      <alignment horizontal="center" vertical="center"/>
    </xf>
    <xf numFmtId="178" fontId="2" fillId="0" borderId="0" xfId="0" applyNumberFormat="1" applyFont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178" fontId="2" fillId="0" borderId="12" xfId="0" applyNumberFormat="1" applyFont="1" applyBorder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7" fillId="0" borderId="13" xfId="0" applyNumberFormat="1" applyFont="1" applyBorder="1" applyAlignment="1">
      <alignment horizontal="center" vertical="center"/>
    </xf>
    <xf numFmtId="178" fontId="7" fillId="0" borderId="14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shrinkToFit="1"/>
    </xf>
    <xf numFmtId="178" fontId="2" fillId="0" borderId="7" xfId="0" applyNumberFormat="1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178" fontId="2" fillId="0" borderId="16" xfId="0" applyNumberFormat="1" applyFont="1" applyBorder="1" applyAlignment="1">
      <alignment horizontal="center" vertical="center" shrinkToFit="1"/>
    </xf>
    <xf numFmtId="178" fontId="7" fillId="0" borderId="19" xfId="0" applyNumberFormat="1" applyFont="1" applyBorder="1" applyAlignment="1">
      <alignment horizontal="center" vertical="center"/>
    </xf>
    <xf numFmtId="178" fontId="7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5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C957A-A30F-40D7-868C-4C249FDFE20C}">
  <sheetPr>
    <pageSetUpPr fitToPage="1"/>
  </sheetPr>
  <dimension ref="B2:M31"/>
  <sheetViews>
    <sheetView tabSelected="1" zoomScale="70" zoomScaleNormal="70" workbookViewId="0">
      <selection activeCell="E3" sqref="E3"/>
    </sheetView>
  </sheetViews>
  <sheetFormatPr defaultRowHeight="18.75" x14ac:dyDescent="0.4"/>
  <cols>
    <col min="1" max="2" width="9" style="1"/>
    <col min="3" max="3" width="27.75" style="1" customWidth="1"/>
    <col min="4" max="4" width="11.875" style="1" customWidth="1"/>
    <col min="5" max="5" width="18.75" style="1" customWidth="1"/>
    <col min="6" max="12" width="14.875" style="1" customWidth="1"/>
    <col min="13" max="13" width="23.75" style="1" customWidth="1"/>
    <col min="14" max="16384" width="9" style="1"/>
  </cols>
  <sheetData>
    <row r="2" spans="2:13" ht="30" customHeight="1" x14ac:dyDescent="0.4">
      <c r="B2" s="60" t="s">
        <v>135</v>
      </c>
      <c r="G2" s="61"/>
      <c r="I2" s="62" t="s">
        <v>136</v>
      </c>
      <c r="J2" s="62"/>
      <c r="K2" s="62"/>
      <c r="L2" s="63"/>
      <c r="M2" s="64"/>
    </row>
    <row r="3" spans="2:13" ht="24.95" customHeight="1" x14ac:dyDescent="0.4">
      <c r="B3" s="65"/>
      <c r="G3" s="61"/>
      <c r="I3" s="66"/>
      <c r="J3" s="66"/>
      <c r="K3" s="66"/>
      <c r="L3" s="67"/>
    </row>
    <row r="4" spans="2:13" ht="30" customHeight="1" x14ac:dyDescent="0.4">
      <c r="B4" s="65"/>
      <c r="G4" s="61"/>
      <c r="I4" s="62" t="s">
        <v>137</v>
      </c>
      <c r="J4" s="62"/>
      <c r="K4" s="62"/>
      <c r="L4" s="63"/>
      <c r="M4" s="64"/>
    </row>
    <row r="5" spans="2:13" ht="24.95" customHeight="1" x14ac:dyDescent="0.4">
      <c r="B5" s="65"/>
      <c r="G5" s="61"/>
      <c r="I5" s="66"/>
      <c r="J5" s="66"/>
      <c r="K5" s="66"/>
      <c r="L5" s="67"/>
    </row>
    <row r="6" spans="2:13" ht="30" customHeight="1" x14ac:dyDescent="0.4">
      <c r="G6" s="61"/>
      <c r="I6" s="62" t="s">
        <v>138</v>
      </c>
      <c r="J6" s="62" t="s">
        <v>139</v>
      </c>
      <c r="K6" s="68" t="s">
        <v>140</v>
      </c>
      <c r="L6" s="68"/>
      <c r="M6" s="69" t="s">
        <v>141</v>
      </c>
    </row>
    <row r="7" spans="2:13" ht="30" customHeight="1" x14ac:dyDescent="0.4"/>
    <row r="8" spans="2:13" ht="21.75" customHeight="1" x14ac:dyDescent="0.4">
      <c r="B8" s="70" t="s">
        <v>0</v>
      </c>
      <c r="C8" s="76" t="s">
        <v>1</v>
      </c>
      <c r="D8" s="73" t="s">
        <v>4</v>
      </c>
      <c r="E8" s="73" t="s">
        <v>2</v>
      </c>
      <c r="F8" s="76" t="s">
        <v>3</v>
      </c>
      <c r="G8" s="76"/>
      <c r="H8" s="76"/>
      <c r="I8" s="76"/>
      <c r="J8" s="76"/>
      <c r="K8" s="76"/>
      <c r="L8" s="76"/>
      <c r="M8" s="77" t="s">
        <v>14</v>
      </c>
    </row>
    <row r="9" spans="2:13" ht="21.75" customHeight="1" x14ac:dyDescent="0.4">
      <c r="B9" s="71"/>
      <c r="C9" s="76"/>
      <c r="D9" s="71"/>
      <c r="E9" s="74"/>
      <c r="F9" s="76" t="s">
        <v>8</v>
      </c>
      <c r="G9" s="76"/>
      <c r="H9" s="78" t="s">
        <v>9</v>
      </c>
      <c r="I9" s="78"/>
      <c r="J9" s="78"/>
      <c r="K9" s="78"/>
      <c r="L9" s="78"/>
      <c r="M9" s="77"/>
    </row>
    <row r="10" spans="2:13" ht="21.75" customHeight="1" x14ac:dyDescent="0.4">
      <c r="B10" s="72"/>
      <c r="C10" s="76"/>
      <c r="D10" s="72"/>
      <c r="E10" s="75"/>
      <c r="F10" s="4" t="s">
        <v>10</v>
      </c>
      <c r="G10" s="5" t="s">
        <v>11</v>
      </c>
      <c r="H10" s="2" t="s">
        <v>12</v>
      </c>
      <c r="I10" s="3" t="s">
        <v>13</v>
      </c>
      <c r="J10" s="2" t="s">
        <v>5</v>
      </c>
      <c r="K10" s="3" t="s">
        <v>6</v>
      </c>
      <c r="L10" s="2" t="s">
        <v>7</v>
      </c>
      <c r="M10" s="77"/>
    </row>
    <row r="11" spans="2:13" ht="25.5" customHeight="1" x14ac:dyDescent="0.4">
      <c r="B11" s="7">
        <v>1</v>
      </c>
      <c r="C11" s="8" t="s">
        <v>15</v>
      </c>
      <c r="D11" s="10">
        <f>'1垂井町役場庁舎○'!B14</f>
        <v>223</v>
      </c>
      <c r="E11" s="10">
        <f>'1垂井町役場庁舎○'!D27</f>
        <v>505843</v>
      </c>
      <c r="F11" s="11">
        <f>'1垂井町役場庁舎○'!F6</f>
        <v>0</v>
      </c>
      <c r="G11" s="12">
        <f>'1垂井町役場庁舎○'!F7</f>
        <v>0</v>
      </c>
      <c r="H11" s="13">
        <f>'1垂井町役場庁舎○'!F8</f>
        <v>0</v>
      </c>
      <c r="I11" s="14">
        <f>'1垂井町役場庁舎○'!F9</f>
        <v>0</v>
      </c>
      <c r="J11" s="15"/>
      <c r="K11" s="16"/>
      <c r="L11" s="15"/>
      <c r="M11" s="17">
        <f>'1垂井町役場庁舎○'!J28</f>
        <v>0</v>
      </c>
    </row>
    <row r="12" spans="2:13" ht="25.5" customHeight="1" x14ac:dyDescent="0.4">
      <c r="B12" s="7">
        <v>2</v>
      </c>
      <c r="C12" s="18" t="s">
        <v>16</v>
      </c>
      <c r="D12" s="10">
        <f>'2垂井町立岩手小学校○'!B14</f>
        <v>87</v>
      </c>
      <c r="E12" s="10">
        <f>'2垂井町立岩手小学校○'!D27</f>
        <v>96986</v>
      </c>
      <c r="F12" s="11">
        <f>'2垂井町立岩手小学校○'!F6</f>
        <v>0</v>
      </c>
      <c r="G12" s="20"/>
      <c r="H12" s="13">
        <f>'2垂井町立岩手小学校○'!F8</f>
        <v>0</v>
      </c>
      <c r="I12" s="14">
        <f>'2垂井町立岩手小学校○'!F9</f>
        <v>0</v>
      </c>
      <c r="J12" s="15"/>
      <c r="K12" s="16"/>
      <c r="L12" s="15"/>
      <c r="M12" s="17">
        <f>'2垂井町立岩手小学校○'!J28</f>
        <v>0</v>
      </c>
    </row>
    <row r="13" spans="2:13" ht="25.5" customHeight="1" x14ac:dyDescent="0.4">
      <c r="B13" s="7">
        <v>3</v>
      </c>
      <c r="C13" s="18" t="s">
        <v>17</v>
      </c>
      <c r="D13" s="10">
        <f>'3垂井町立府中小学校○'!B14</f>
        <v>128</v>
      </c>
      <c r="E13" s="10">
        <f>'3垂井町立府中小学校○'!D27</f>
        <v>122369</v>
      </c>
      <c r="F13" s="11">
        <f>'3垂井町立府中小学校○'!F6</f>
        <v>0</v>
      </c>
      <c r="G13" s="20"/>
      <c r="H13" s="13">
        <f>'3垂井町立府中小学校○'!F8</f>
        <v>0</v>
      </c>
      <c r="I13" s="14">
        <f>'3垂井町立府中小学校○'!F9</f>
        <v>0</v>
      </c>
      <c r="J13" s="15"/>
      <c r="K13" s="16"/>
      <c r="L13" s="15"/>
      <c r="M13" s="17">
        <f>'3垂井町立府中小学校○'!J28</f>
        <v>0</v>
      </c>
    </row>
    <row r="14" spans="2:13" ht="25.5" customHeight="1" x14ac:dyDescent="0.4">
      <c r="B14" s="7">
        <v>4</v>
      </c>
      <c r="C14" s="18" t="s">
        <v>18</v>
      </c>
      <c r="D14" s="10">
        <f>'4垂井町立垂井小学校○'!B14</f>
        <v>164</v>
      </c>
      <c r="E14" s="10">
        <f>'4垂井町立垂井小学校○'!D27</f>
        <v>158515</v>
      </c>
      <c r="F14" s="11">
        <f>'4垂井町立垂井小学校○'!F6</f>
        <v>0</v>
      </c>
      <c r="G14" s="20"/>
      <c r="H14" s="13">
        <f>'4垂井町立垂井小学校○'!F8</f>
        <v>0</v>
      </c>
      <c r="I14" s="14">
        <f>'4垂井町立垂井小学校○'!F9</f>
        <v>0</v>
      </c>
      <c r="J14" s="15"/>
      <c r="K14" s="16"/>
      <c r="L14" s="15"/>
      <c r="M14" s="17">
        <f>'4垂井町立垂井小学校○'!J28</f>
        <v>0</v>
      </c>
    </row>
    <row r="15" spans="2:13" ht="25.5" customHeight="1" x14ac:dyDescent="0.4">
      <c r="B15" s="7">
        <v>5</v>
      </c>
      <c r="C15" s="18" t="s">
        <v>19</v>
      </c>
      <c r="D15" s="10">
        <f>'5垂井町立宮代小学校○ '!B14</f>
        <v>104</v>
      </c>
      <c r="E15" s="10">
        <f>'5垂井町立宮代小学校○ '!D27</f>
        <v>107205</v>
      </c>
      <c r="F15" s="11">
        <f>'5垂井町立宮代小学校○ '!F6</f>
        <v>0</v>
      </c>
      <c r="G15" s="20"/>
      <c r="H15" s="13">
        <f>'5垂井町立宮代小学校○ '!F8</f>
        <v>0</v>
      </c>
      <c r="I15" s="14">
        <f>'5垂井町立宮代小学校○ '!F9</f>
        <v>0</v>
      </c>
      <c r="J15" s="15"/>
      <c r="K15" s="16"/>
      <c r="L15" s="15"/>
      <c r="M15" s="17">
        <f>'5垂井町立宮代小学校○ '!J28</f>
        <v>0</v>
      </c>
    </row>
    <row r="16" spans="2:13" ht="25.5" customHeight="1" x14ac:dyDescent="0.4">
      <c r="B16" s="7">
        <v>6</v>
      </c>
      <c r="C16" s="18" t="s">
        <v>20</v>
      </c>
      <c r="D16" s="10">
        <f>'6垂井町立東小学校○'!B14</f>
        <v>124</v>
      </c>
      <c r="E16" s="10">
        <f>'6垂井町立東小学校○'!D27</f>
        <v>113511</v>
      </c>
      <c r="F16" s="11">
        <f>'6垂井町立東小学校○'!F6</f>
        <v>0</v>
      </c>
      <c r="G16" s="20"/>
      <c r="H16" s="13">
        <f>'6垂井町立東小学校○'!F8</f>
        <v>0</v>
      </c>
      <c r="I16" s="14">
        <f>'6垂井町立東小学校○'!F9</f>
        <v>0</v>
      </c>
      <c r="J16" s="15"/>
      <c r="K16" s="16"/>
      <c r="L16" s="15"/>
      <c r="M16" s="17">
        <f>'6垂井町立東小学校○'!J28</f>
        <v>0</v>
      </c>
    </row>
    <row r="17" spans="2:13" ht="25.5" customHeight="1" x14ac:dyDescent="0.4">
      <c r="B17" s="7">
        <v>7</v>
      </c>
      <c r="C17" s="18" t="s">
        <v>21</v>
      </c>
      <c r="D17" s="10">
        <f>'7垂井町立表佐小学校○'!B14</f>
        <v>98</v>
      </c>
      <c r="E17" s="10">
        <f>'7垂井町立表佐小学校○'!D27</f>
        <v>120085</v>
      </c>
      <c r="F17" s="11">
        <f>'7垂井町立表佐小学校○'!F6</f>
        <v>0</v>
      </c>
      <c r="G17" s="20"/>
      <c r="H17" s="13">
        <f>'7垂井町立表佐小学校○'!F8</f>
        <v>0</v>
      </c>
      <c r="I17" s="14">
        <f>'7垂井町立表佐小学校○'!F9</f>
        <v>0</v>
      </c>
      <c r="J17" s="15"/>
      <c r="K17" s="16"/>
      <c r="L17" s="15"/>
      <c r="M17" s="17">
        <f>'7垂井町立表佐小学校○'!J28</f>
        <v>0</v>
      </c>
    </row>
    <row r="18" spans="2:13" ht="25.5" customHeight="1" x14ac:dyDescent="0.4">
      <c r="B18" s="7">
        <v>8</v>
      </c>
      <c r="C18" s="18" t="s">
        <v>22</v>
      </c>
      <c r="D18" s="10">
        <f>'8垂井町立合原小学校○'!B14</f>
        <v>47</v>
      </c>
      <c r="E18" s="10">
        <f>'8垂井町立合原小学校○'!D27</f>
        <v>51173</v>
      </c>
      <c r="F18" s="11">
        <f>'8垂井町立合原小学校○'!F6</f>
        <v>0</v>
      </c>
      <c r="G18" s="20"/>
      <c r="H18" s="13">
        <f>'8垂井町立合原小学校○'!F8</f>
        <v>0</v>
      </c>
      <c r="I18" s="14">
        <f>'8垂井町立合原小学校○'!F9</f>
        <v>0</v>
      </c>
      <c r="J18" s="15"/>
      <c r="K18" s="16"/>
      <c r="L18" s="15"/>
      <c r="M18" s="17">
        <f>'8垂井町立合原小学校○'!J28</f>
        <v>0</v>
      </c>
    </row>
    <row r="19" spans="2:13" ht="25.5" customHeight="1" x14ac:dyDescent="0.4">
      <c r="B19" s="7">
        <v>9</v>
      </c>
      <c r="C19" s="18" t="s">
        <v>23</v>
      </c>
      <c r="D19" s="10">
        <f>'9垂井町立北中学校○'!B14</f>
        <v>97</v>
      </c>
      <c r="E19" s="10">
        <f>'9垂井町立北中学校○'!D27</f>
        <v>104012</v>
      </c>
      <c r="F19" s="11">
        <f>'9垂井町立北中学校○'!F6</f>
        <v>0</v>
      </c>
      <c r="G19" s="20"/>
      <c r="H19" s="13">
        <f>'9垂井町立北中学校○'!F8</f>
        <v>0</v>
      </c>
      <c r="I19" s="14">
        <f>'9垂井町立北中学校○'!F9</f>
        <v>0</v>
      </c>
      <c r="J19" s="15"/>
      <c r="K19" s="16"/>
      <c r="L19" s="15"/>
      <c r="M19" s="17">
        <f>'9垂井町立北中学校○'!J28</f>
        <v>0</v>
      </c>
    </row>
    <row r="20" spans="2:13" ht="25.5" customHeight="1" x14ac:dyDescent="0.4">
      <c r="B20" s="7">
        <v>10</v>
      </c>
      <c r="C20" s="18" t="s">
        <v>24</v>
      </c>
      <c r="D20" s="10">
        <f>'10垂井町立不破中学校○'!B14</f>
        <v>230</v>
      </c>
      <c r="E20" s="10">
        <f>'10垂井町立不破中学校○'!D27</f>
        <v>213930</v>
      </c>
      <c r="F20" s="11">
        <f>'10垂井町立不破中学校○'!F6</f>
        <v>0</v>
      </c>
      <c r="G20" s="20"/>
      <c r="H20" s="13">
        <f>'10垂井町立不破中学校○'!F8</f>
        <v>0</v>
      </c>
      <c r="I20" s="14">
        <f>'10垂井町立不破中学校○'!F9</f>
        <v>0</v>
      </c>
      <c r="J20" s="15"/>
      <c r="K20" s="16"/>
      <c r="L20" s="15"/>
      <c r="M20" s="17">
        <f>'10垂井町立不破中学校○'!J28</f>
        <v>0</v>
      </c>
    </row>
    <row r="21" spans="2:13" ht="25.5" customHeight="1" x14ac:dyDescent="0.4">
      <c r="B21" s="7">
        <v>11</v>
      </c>
      <c r="C21" s="8" t="s">
        <v>25</v>
      </c>
      <c r="D21" s="10">
        <f>'11垂井町タルイピアセンター○'!B14</f>
        <v>158</v>
      </c>
      <c r="E21" s="10">
        <f>'11垂井町タルイピアセンター○'!D27</f>
        <v>271323</v>
      </c>
      <c r="F21" s="11">
        <f>'11垂井町タルイピアセンター○'!F6</f>
        <v>0</v>
      </c>
      <c r="G21" s="20"/>
      <c r="H21" s="13">
        <f>'11垂井町タルイピアセンター○'!F8</f>
        <v>0</v>
      </c>
      <c r="I21" s="14">
        <f>'11垂井町タルイピアセンター○'!F9</f>
        <v>0</v>
      </c>
      <c r="J21" s="15"/>
      <c r="K21" s="16"/>
      <c r="L21" s="15"/>
      <c r="M21" s="17">
        <f>'11垂井町タルイピアセンター○'!J28</f>
        <v>0</v>
      </c>
    </row>
    <row r="22" spans="2:13" ht="25.5" customHeight="1" x14ac:dyDescent="0.4">
      <c r="B22" s="7">
        <v>12</v>
      </c>
      <c r="C22" s="18" t="s">
        <v>26</v>
      </c>
      <c r="D22" s="10">
        <f>'12垂井町文化会館○'!B14</f>
        <v>356</v>
      </c>
      <c r="E22" s="10">
        <f>'12垂井町文化会館○'!D27</f>
        <v>202277</v>
      </c>
      <c r="F22" s="11">
        <f>'12垂井町文化会館○'!F6</f>
        <v>0</v>
      </c>
      <c r="G22" s="20"/>
      <c r="H22" s="13">
        <f>'12垂井町文化会館○'!F8</f>
        <v>0</v>
      </c>
      <c r="I22" s="14">
        <f>'12垂井町文化会館○'!F9</f>
        <v>0</v>
      </c>
      <c r="J22" s="15"/>
      <c r="K22" s="16"/>
      <c r="L22" s="15"/>
      <c r="M22" s="17">
        <f>'12垂井町文化会館○'!J28</f>
        <v>0</v>
      </c>
    </row>
    <row r="23" spans="2:13" ht="25.5" customHeight="1" x14ac:dyDescent="0.4">
      <c r="B23" s="7">
        <v>13</v>
      </c>
      <c r="C23" s="18" t="s">
        <v>27</v>
      </c>
      <c r="D23" s="10">
        <f>'13垂井町保健センター○'!B14</f>
        <v>35</v>
      </c>
      <c r="E23" s="10">
        <f>'13垂井町保健センター○'!D27</f>
        <v>30433</v>
      </c>
      <c r="F23" s="11">
        <f>'13垂井町保健センター○'!F6</f>
        <v>0</v>
      </c>
      <c r="G23" s="20"/>
      <c r="H23" s="13">
        <f>'13垂井町保健センター○'!F8</f>
        <v>0</v>
      </c>
      <c r="I23" s="14">
        <f>'13垂井町保健センター○'!F9</f>
        <v>0</v>
      </c>
      <c r="J23" s="15"/>
      <c r="K23" s="16"/>
      <c r="L23" s="15"/>
      <c r="M23" s="17">
        <f>'13垂井町保健センター○'!J28</f>
        <v>0</v>
      </c>
    </row>
    <row r="24" spans="2:13" ht="25.5" customHeight="1" x14ac:dyDescent="0.4">
      <c r="B24" s="7">
        <v>14</v>
      </c>
      <c r="C24" s="18" t="s">
        <v>28</v>
      </c>
      <c r="D24" s="10">
        <f>'14垂井町立垂井東こども園○'!B14</f>
        <v>108</v>
      </c>
      <c r="E24" s="10">
        <f>'14垂井町立垂井東こども園○'!D27</f>
        <v>134474</v>
      </c>
      <c r="F24" s="11">
        <f>'14垂井町立垂井東こども園○'!F6</f>
        <v>0</v>
      </c>
      <c r="G24" s="20"/>
      <c r="H24" s="13">
        <f>'14垂井町立垂井東こども園○'!F8</f>
        <v>0</v>
      </c>
      <c r="I24" s="14">
        <f>'14垂井町立垂井東こども園○'!F9</f>
        <v>0</v>
      </c>
      <c r="J24" s="15"/>
      <c r="K24" s="16"/>
      <c r="L24" s="15"/>
      <c r="M24" s="17">
        <f>'14垂井町立垂井東こども園○'!J28</f>
        <v>0</v>
      </c>
    </row>
    <row r="25" spans="2:13" ht="25.5" customHeight="1" x14ac:dyDescent="0.4">
      <c r="B25" s="7">
        <v>15</v>
      </c>
      <c r="C25" s="18" t="s">
        <v>29</v>
      </c>
      <c r="D25" s="10">
        <f>'15垂井町朝倉運動公園野球場○'!B14</f>
        <v>185</v>
      </c>
      <c r="E25" s="10">
        <f>'15垂井町朝倉運動公園野球場○'!D27</f>
        <v>27454</v>
      </c>
      <c r="F25" s="11">
        <f>'15垂井町朝倉運動公園野球場○'!F6</f>
        <v>0</v>
      </c>
      <c r="G25" s="20"/>
      <c r="H25" s="13">
        <f>'15垂井町朝倉運動公園野球場○'!F8</f>
        <v>0</v>
      </c>
      <c r="I25" s="14">
        <f>'15垂井町朝倉運動公園野球場○'!F9</f>
        <v>0</v>
      </c>
      <c r="J25" s="15"/>
      <c r="K25" s="16"/>
      <c r="L25" s="15"/>
      <c r="M25" s="17">
        <f>'15垂井町朝倉運動公園野球場○'!J28</f>
        <v>0</v>
      </c>
    </row>
    <row r="26" spans="2:13" ht="25.5" customHeight="1" x14ac:dyDescent="0.4">
      <c r="B26" s="7">
        <v>16</v>
      </c>
      <c r="C26" s="18" t="s">
        <v>30</v>
      </c>
      <c r="D26" s="10">
        <f>'16垂井町朝倉町民体育館○'!B14</f>
        <v>40</v>
      </c>
      <c r="E26" s="10">
        <f>'16垂井町朝倉町民体育館○'!D27</f>
        <v>56488</v>
      </c>
      <c r="F26" s="11">
        <f>'16垂井町朝倉町民体育館○'!F6</f>
        <v>0</v>
      </c>
      <c r="G26" s="20"/>
      <c r="H26" s="13">
        <f>'16垂井町朝倉町民体育館○'!F8</f>
        <v>0</v>
      </c>
      <c r="I26" s="14">
        <f>'16垂井町朝倉町民体育館○'!F9</f>
        <v>0</v>
      </c>
      <c r="J26" s="15"/>
      <c r="K26" s="16"/>
      <c r="L26" s="15"/>
      <c r="M26" s="17">
        <f>'16垂井町朝倉町民体育館○'!J28</f>
        <v>0</v>
      </c>
    </row>
    <row r="27" spans="2:13" ht="25.5" customHeight="1" x14ac:dyDescent="0.4">
      <c r="B27" s="7">
        <v>17</v>
      </c>
      <c r="C27" s="18" t="s">
        <v>31</v>
      </c>
      <c r="D27" s="10">
        <f>'17垂井町斎場○'!B14</f>
        <v>110</v>
      </c>
      <c r="E27" s="10">
        <f>'17垂井町斎場○'!D27</f>
        <v>108708</v>
      </c>
      <c r="F27" s="11">
        <f>'17垂井町斎場○'!F6</f>
        <v>0</v>
      </c>
      <c r="G27" s="20"/>
      <c r="H27" s="13">
        <f>'17垂井町斎場○'!F8</f>
        <v>0</v>
      </c>
      <c r="I27" s="14">
        <f>'17垂井町斎場○'!F9</f>
        <v>0</v>
      </c>
      <c r="J27" s="15"/>
      <c r="K27" s="16"/>
      <c r="L27" s="15"/>
      <c r="M27" s="17">
        <f>'17垂井町斎場○'!J28</f>
        <v>0</v>
      </c>
    </row>
    <row r="28" spans="2:13" ht="25.5" customHeight="1" x14ac:dyDescent="0.4">
      <c r="B28" s="7">
        <v>18</v>
      </c>
      <c r="C28" s="18" t="s">
        <v>32</v>
      </c>
      <c r="D28" s="10">
        <f>'18垂井町立垂井こども園'!B14</f>
        <v>84</v>
      </c>
      <c r="E28" s="10">
        <f>'18垂井町立垂井こども園'!D27</f>
        <v>99269</v>
      </c>
      <c r="F28" s="11">
        <f>'18垂井町立垂井こども園'!F6</f>
        <v>0</v>
      </c>
      <c r="G28" s="20"/>
      <c r="H28" s="13">
        <f>'18垂井町立垂井こども園'!F8</f>
        <v>0</v>
      </c>
      <c r="I28" s="14">
        <f>'18垂井町立垂井こども園'!F9</f>
        <v>0</v>
      </c>
      <c r="J28" s="15"/>
      <c r="K28" s="16"/>
      <c r="L28" s="15"/>
      <c r="M28" s="17">
        <f>'18垂井町立垂井こども園'!J28</f>
        <v>0</v>
      </c>
    </row>
    <row r="29" spans="2:13" ht="25.5" customHeight="1" x14ac:dyDescent="0.4">
      <c r="B29" s="7">
        <v>19</v>
      </c>
      <c r="C29" s="18" t="s">
        <v>33</v>
      </c>
      <c r="D29" s="10">
        <f>'19垂井町学校給食センター'!B14</f>
        <v>139</v>
      </c>
      <c r="E29" s="10">
        <f>'19垂井町学校給食センター'!D27</f>
        <v>176731</v>
      </c>
      <c r="F29" s="11">
        <f>'19垂井町学校給食センター'!F6</f>
        <v>0</v>
      </c>
      <c r="G29" s="20"/>
      <c r="H29" s="13">
        <f>'19垂井町学校給食センター'!F8</f>
        <v>0</v>
      </c>
      <c r="I29" s="14">
        <f>'19垂井町学校給食センター'!F9</f>
        <v>0</v>
      </c>
      <c r="J29" s="15"/>
      <c r="K29" s="16"/>
      <c r="L29" s="15"/>
      <c r="M29" s="17">
        <f>'19垂井町学校給食センター'!J28</f>
        <v>0</v>
      </c>
    </row>
    <row r="30" spans="2:13" ht="25.5" customHeight="1" thickBot="1" x14ac:dyDescent="0.45">
      <c r="B30" s="7">
        <v>20</v>
      </c>
      <c r="C30" s="18" t="s">
        <v>34</v>
      </c>
      <c r="D30" s="10">
        <f>'20垂井町垂井駅　自由通路　南広場'!B14</f>
        <v>13</v>
      </c>
      <c r="E30" s="10">
        <f>'20垂井町垂井駅　自由通路　南広場'!D27</f>
        <v>42800</v>
      </c>
      <c r="F30" s="11">
        <f>'20垂井町垂井駅　自由通路　南広場'!F6</f>
        <v>0</v>
      </c>
      <c r="G30" s="20"/>
      <c r="H30" s="15"/>
      <c r="I30" s="16"/>
      <c r="J30" s="13">
        <f>'20垂井町垂井駅　自由通路　南広場'!F8</f>
        <v>0</v>
      </c>
      <c r="K30" s="14">
        <f>'20垂井町垂井駅　自由通路　南広場'!F9</f>
        <v>0</v>
      </c>
      <c r="L30" s="13">
        <f>'20垂井町垂井駅　自由通路　南広場'!F10</f>
        <v>0</v>
      </c>
      <c r="M30" s="17">
        <f>'20垂井町垂井駅　自由通路　南広場'!J28</f>
        <v>0</v>
      </c>
    </row>
    <row r="31" spans="2:13" ht="45" customHeight="1" thickBot="1" x14ac:dyDescent="0.45">
      <c r="D31" s="21"/>
      <c r="E31" s="22">
        <f>SUM(E11:E30)</f>
        <v>2743586</v>
      </c>
      <c r="F31" s="23"/>
      <c r="G31" s="21"/>
      <c r="H31" s="24"/>
      <c r="I31" s="24"/>
      <c r="J31" s="24"/>
      <c r="K31" s="24"/>
      <c r="L31" s="24"/>
      <c r="M31" s="25">
        <f>SUM(M11:M30)</f>
        <v>0</v>
      </c>
    </row>
  </sheetData>
  <protectedRanges>
    <protectedRange sqref="I2:L6" name="範囲1"/>
  </protectedRanges>
  <mergeCells count="8">
    <mergeCell ref="B8:B10"/>
    <mergeCell ref="E8:E10"/>
    <mergeCell ref="F8:L8"/>
    <mergeCell ref="M8:M10"/>
    <mergeCell ref="F9:G9"/>
    <mergeCell ref="H9:L9"/>
    <mergeCell ref="D8:D10"/>
    <mergeCell ref="C8:C10"/>
  </mergeCells>
  <phoneticPr fontI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&amp;R&amp;14別紙２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3943-9BA6-452F-A0F3-805775E443E3}">
  <sheetPr>
    <tabColor theme="5" tint="0.79998168889431442"/>
    <pageSetUpPr fitToPage="1"/>
  </sheetPr>
  <dimension ref="A2:K38"/>
  <sheetViews>
    <sheetView topLeftCell="A20" workbookViewId="0">
      <selection activeCell="E3" sqref="E3"/>
    </sheetView>
  </sheetViews>
  <sheetFormatPr defaultRowHeight="18.7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79" t="s">
        <v>84</v>
      </c>
      <c r="B2" s="79"/>
      <c r="C2" s="79"/>
      <c r="D2" s="79"/>
      <c r="E2" s="79"/>
      <c r="F2" s="79"/>
      <c r="G2" s="26">
        <f>D27</f>
        <v>104012</v>
      </c>
      <c r="H2" s="1" t="s">
        <v>36</v>
      </c>
    </row>
    <row r="3" spans="1:11" ht="21" customHeight="1" x14ac:dyDescent="0.4">
      <c r="A3" s="21" t="s">
        <v>37</v>
      </c>
    </row>
    <row r="4" spans="1:11" ht="8.25" customHeight="1" x14ac:dyDescent="0.4"/>
    <row r="5" spans="1:11" ht="18" customHeight="1" thickBot="1" x14ac:dyDescent="0.45">
      <c r="C5" s="76" t="s">
        <v>3</v>
      </c>
      <c r="D5" s="76"/>
      <c r="E5" s="76"/>
      <c r="F5" s="70" t="s">
        <v>38</v>
      </c>
      <c r="G5" s="76"/>
    </row>
    <row r="6" spans="1:11" ht="18" customHeight="1" thickBot="1" x14ac:dyDescent="0.45">
      <c r="C6" s="76" t="s">
        <v>39</v>
      </c>
      <c r="D6" s="76" t="s">
        <v>40</v>
      </c>
      <c r="E6" s="80"/>
      <c r="F6" s="29"/>
      <c r="G6" s="28" t="s">
        <v>41</v>
      </c>
    </row>
    <row r="7" spans="1:11" ht="18" customHeight="1" thickBot="1" x14ac:dyDescent="0.45">
      <c r="C7" s="76"/>
      <c r="D7" s="76" t="s">
        <v>42</v>
      </c>
      <c r="E7" s="76"/>
      <c r="F7" s="50"/>
      <c r="G7" s="19" t="s">
        <v>41</v>
      </c>
    </row>
    <row r="8" spans="1:11" ht="18" customHeight="1" thickBot="1" x14ac:dyDescent="0.45">
      <c r="C8" s="76" t="s">
        <v>43</v>
      </c>
      <c r="D8" s="82" t="s">
        <v>44</v>
      </c>
      <c r="E8" s="83"/>
      <c r="F8" s="51"/>
      <c r="G8" s="31" t="s">
        <v>45</v>
      </c>
    </row>
    <row r="9" spans="1:11" ht="18" customHeight="1" thickBot="1" x14ac:dyDescent="0.45">
      <c r="C9" s="76"/>
      <c r="D9" s="84" t="s">
        <v>46</v>
      </c>
      <c r="E9" s="85"/>
      <c r="F9" s="32"/>
      <c r="G9" s="33" t="s">
        <v>45</v>
      </c>
    </row>
    <row r="10" spans="1:11" ht="18" customHeight="1" x14ac:dyDescent="0.4">
      <c r="C10" s="76"/>
      <c r="D10" s="76"/>
      <c r="E10" s="76"/>
      <c r="F10" s="52"/>
      <c r="G10" s="19" t="s">
        <v>45</v>
      </c>
    </row>
    <row r="12" spans="1:11" x14ac:dyDescent="0.4">
      <c r="A12" s="35"/>
      <c r="B12" s="36" t="s">
        <v>47</v>
      </c>
      <c r="C12" s="36" t="s">
        <v>48</v>
      </c>
      <c r="D12" s="36" t="s">
        <v>44</v>
      </c>
      <c r="E12" s="36" t="s">
        <v>46</v>
      </c>
      <c r="F12" s="35"/>
      <c r="G12" s="86" t="s">
        <v>49</v>
      </c>
      <c r="H12" s="76"/>
      <c r="I12" s="76" t="s">
        <v>50</v>
      </c>
      <c r="J12" s="76" t="s">
        <v>51</v>
      </c>
      <c r="K12" s="76" t="s">
        <v>52</v>
      </c>
    </row>
    <row r="13" spans="1:11" x14ac:dyDescent="0.4">
      <c r="A13" s="9"/>
      <c r="B13" s="37" t="s">
        <v>53</v>
      </c>
      <c r="C13" s="37" t="s">
        <v>54</v>
      </c>
      <c r="D13" s="37" t="s">
        <v>55</v>
      </c>
      <c r="E13" s="37" t="s">
        <v>55</v>
      </c>
      <c r="F13" s="9"/>
      <c r="G13" s="38" t="s">
        <v>56</v>
      </c>
      <c r="H13" s="6" t="s">
        <v>57</v>
      </c>
      <c r="I13" s="76"/>
      <c r="J13" s="76"/>
      <c r="K13" s="76"/>
    </row>
    <row r="14" spans="1:11" ht="15.95" customHeight="1" x14ac:dyDescent="0.4">
      <c r="A14" s="39" t="s">
        <v>123</v>
      </c>
      <c r="B14" s="40">
        <v>97</v>
      </c>
      <c r="C14" s="40">
        <v>100</v>
      </c>
      <c r="D14" s="42">
        <v>13148</v>
      </c>
      <c r="E14" s="43"/>
      <c r="F14" s="44"/>
      <c r="G14" s="41">
        <f>ROUNDDOWN($F$6*B14*(1.85-C14/100),2)</f>
        <v>0</v>
      </c>
      <c r="H14" s="46"/>
      <c r="I14" s="41">
        <f>G14+H14</f>
        <v>0</v>
      </c>
      <c r="J14" s="45">
        <f>ROUNDDOWN(D14*$F$8+E14*$F$9+F14*$F$10,2)</f>
        <v>0</v>
      </c>
      <c r="K14" s="41">
        <f>ROUNDDOWN(I14+J14,0)</f>
        <v>0</v>
      </c>
    </row>
    <row r="15" spans="1:11" ht="15.95" customHeight="1" x14ac:dyDescent="0.4">
      <c r="A15" s="39" t="s">
        <v>124</v>
      </c>
      <c r="B15" s="40">
        <v>97</v>
      </c>
      <c r="C15" s="41">
        <v>100</v>
      </c>
      <c r="D15" s="42">
        <v>6249</v>
      </c>
      <c r="E15" s="43"/>
      <c r="F15" s="46"/>
      <c r="G15" s="41">
        <f t="shared" ref="G15:G25" si="0">ROUNDDOWN($F$6*B15*(1.85-C15/100),2)</f>
        <v>0</v>
      </c>
      <c r="H15" s="46"/>
      <c r="I15" s="41">
        <f t="shared" ref="I15:I25" si="1">G15+H15</f>
        <v>0</v>
      </c>
      <c r="J15" s="45">
        <f t="shared" ref="J15:J25" si="2">ROUNDDOWN(D15*$F$8+E15*$F$9+F15*$F$10,2)</f>
        <v>0</v>
      </c>
      <c r="K15" s="41">
        <f t="shared" ref="K15:K25" si="3">ROUNDDOWN(I15+J15,0)</f>
        <v>0</v>
      </c>
    </row>
    <row r="16" spans="1:11" ht="15.95" customHeight="1" x14ac:dyDescent="0.4">
      <c r="A16" s="39" t="s">
        <v>125</v>
      </c>
      <c r="B16" s="40">
        <v>97</v>
      </c>
      <c r="C16" s="41">
        <v>100</v>
      </c>
      <c r="D16" s="42">
        <v>11190</v>
      </c>
      <c r="E16" s="43"/>
      <c r="F16" s="46"/>
      <c r="G16" s="41">
        <f t="shared" si="0"/>
        <v>0</v>
      </c>
      <c r="H16" s="46"/>
      <c r="I16" s="41">
        <f t="shared" si="1"/>
        <v>0</v>
      </c>
      <c r="J16" s="45">
        <f t="shared" si="2"/>
        <v>0</v>
      </c>
      <c r="K16" s="41">
        <f t="shared" si="3"/>
        <v>0</v>
      </c>
    </row>
    <row r="17" spans="1:11" ht="15.95" customHeight="1" x14ac:dyDescent="0.4">
      <c r="A17" s="39" t="s">
        <v>126</v>
      </c>
      <c r="B17" s="40">
        <v>97</v>
      </c>
      <c r="C17" s="41">
        <v>100</v>
      </c>
      <c r="D17" s="47"/>
      <c r="E17" s="48">
        <v>6553</v>
      </c>
      <c r="F17" s="46"/>
      <c r="G17" s="41">
        <f t="shared" si="0"/>
        <v>0</v>
      </c>
      <c r="H17" s="46"/>
      <c r="I17" s="41">
        <f t="shared" si="1"/>
        <v>0</v>
      </c>
      <c r="J17" s="45">
        <f t="shared" si="2"/>
        <v>0</v>
      </c>
      <c r="K17" s="41">
        <f t="shared" si="3"/>
        <v>0</v>
      </c>
    </row>
    <row r="18" spans="1:11" ht="15.95" customHeight="1" x14ac:dyDescent="0.4">
      <c r="A18" s="39" t="s">
        <v>127</v>
      </c>
      <c r="B18" s="40">
        <v>97</v>
      </c>
      <c r="C18" s="41">
        <v>100</v>
      </c>
      <c r="D18" s="47"/>
      <c r="E18" s="48">
        <v>6748</v>
      </c>
      <c r="F18" s="46"/>
      <c r="G18" s="41">
        <f t="shared" si="0"/>
        <v>0</v>
      </c>
      <c r="H18" s="46"/>
      <c r="I18" s="41">
        <f t="shared" si="1"/>
        <v>0</v>
      </c>
      <c r="J18" s="45">
        <f t="shared" si="2"/>
        <v>0</v>
      </c>
      <c r="K18" s="41">
        <f t="shared" si="3"/>
        <v>0</v>
      </c>
    </row>
    <row r="19" spans="1:11" ht="15.95" customHeight="1" x14ac:dyDescent="0.4">
      <c r="A19" s="39" t="s">
        <v>128</v>
      </c>
      <c r="B19" s="40">
        <v>97</v>
      </c>
      <c r="C19" s="41">
        <v>100</v>
      </c>
      <c r="D19" s="47"/>
      <c r="E19" s="48">
        <v>9809</v>
      </c>
      <c r="F19" s="46"/>
      <c r="G19" s="41">
        <f t="shared" si="0"/>
        <v>0</v>
      </c>
      <c r="H19" s="46"/>
      <c r="I19" s="41">
        <f t="shared" si="1"/>
        <v>0</v>
      </c>
      <c r="J19" s="45">
        <f t="shared" si="2"/>
        <v>0</v>
      </c>
      <c r="K19" s="41">
        <f t="shared" si="3"/>
        <v>0</v>
      </c>
    </row>
    <row r="20" spans="1:11" ht="15.95" customHeight="1" x14ac:dyDescent="0.4">
      <c r="A20" s="39" t="s">
        <v>129</v>
      </c>
      <c r="B20" s="40">
        <v>97</v>
      </c>
      <c r="C20" s="41">
        <v>100</v>
      </c>
      <c r="D20" s="47"/>
      <c r="E20" s="48">
        <v>11866</v>
      </c>
      <c r="F20" s="46"/>
      <c r="G20" s="41">
        <f t="shared" si="0"/>
        <v>0</v>
      </c>
      <c r="H20" s="46"/>
      <c r="I20" s="41">
        <f t="shared" si="1"/>
        <v>0</v>
      </c>
      <c r="J20" s="45">
        <f t="shared" si="2"/>
        <v>0</v>
      </c>
      <c r="K20" s="41">
        <f t="shared" si="3"/>
        <v>0</v>
      </c>
    </row>
    <row r="21" spans="1:11" ht="15.95" customHeight="1" x14ac:dyDescent="0.4">
      <c r="A21" s="39" t="s">
        <v>130</v>
      </c>
      <c r="B21" s="40">
        <v>97</v>
      </c>
      <c r="C21" s="41">
        <v>100</v>
      </c>
      <c r="D21" s="47"/>
      <c r="E21" s="48">
        <v>9543</v>
      </c>
      <c r="F21" s="46"/>
      <c r="G21" s="41">
        <f t="shared" si="0"/>
        <v>0</v>
      </c>
      <c r="H21" s="46"/>
      <c r="I21" s="41">
        <f t="shared" si="1"/>
        <v>0</v>
      </c>
      <c r="J21" s="45">
        <f t="shared" si="2"/>
        <v>0</v>
      </c>
      <c r="K21" s="41">
        <f t="shared" si="3"/>
        <v>0</v>
      </c>
    </row>
    <row r="22" spans="1:11" ht="15.95" customHeight="1" x14ac:dyDescent="0.4">
      <c r="A22" s="39" t="s">
        <v>131</v>
      </c>
      <c r="B22" s="40">
        <v>97</v>
      </c>
      <c r="C22" s="41">
        <v>100</v>
      </c>
      <c r="D22" s="47"/>
      <c r="E22" s="48">
        <v>8077</v>
      </c>
      <c r="F22" s="46"/>
      <c r="G22" s="41">
        <f t="shared" si="0"/>
        <v>0</v>
      </c>
      <c r="H22" s="46"/>
      <c r="I22" s="41">
        <f t="shared" si="1"/>
        <v>0</v>
      </c>
      <c r="J22" s="45">
        <f t="shared" si="2"/>
        <v>0</v>
      </c>
      <c r="K22" s="41">
        <f t="shared" si="3"/>
        <v>0</v>
      </c>
    </row>
    <row r="23" spans="1:11" ht="15.95" customHeight="1" x14ac:dyDescent="0.4">
      <c r="A23" s="39" t="s">
        <v>132</v>
      </c>
      <c r="B23" s="40">
        <v>97</v>
      </c>
      <c r="C23" s="41">
        <v>100</v>
      </c>
      <c r="D23" s="47"/>
      <c r="E23" s="48">
        <v>6193</v>
      </c>
      <c r="F23" s="46"/>
      <c r="G23" s="41">
        <f t="shared" si="0"/>
        <v>0</v>
      </c>
      <c r="H23" s="46"/>
      <c r="I23" s="41">
        <f t="shared" si="1"/>
        <v>0</v>
      </c>
      <c r="J23" s="45">
        <f t="shared" si="2"/>
        <v>0</v>
      </c>
      <c r="K23" s="41">
        <f t="shared" si="3"/>
        <v>0</v>
      </c>
    </row>
    <row r="24" spans="1:11" ht="15.95" customHeight="1" x14ac:dyDescent="0.4">
      <c r="A24" s="39" t="s">
        <v>133</v>
      </c>
      <c r="B24" s="40">
        <v>97</v>
      </c>
      <c r="C24" s="41">
        <v>100</v>
      </c>
      <c r="D24" s="47"/>
      <c r="E24" s="48">
        <v>6312</v>
      </c>
      <c r="F24" s="46"/>
      <c r="G24" s="41">
        <f t="shared" si="0"/>
        <v>0</v>
      </c>
      <c r="H24" s="46"/>
      <c r="I24" s="41">
        <f t="shared" si="1"/>
        <v>0</v>
      </c>
      <c r="J24" s="45">
        <f t="shared" si="2"/>
        <v>0</v>
      </c>
      <c r="K24" s="41">
        <f t="shared" si="3"/>
        <v>0</v>
      </c>
    </row>
    <row r="25" spans="1:11" ht="15.95" customHeight="1" x14ac:dyDescent="0.4">
      <c r="A25" s="39" t="s">
        <v>134</v>
      </c>
      <c r="B25" s="40">
        <v>97</v>
      </c>
      <c r="C25" s="41">
        <v>100</v>
      </c>
      <c r="D25" s="47"/>
      <c r="E25" s="48">
        <v>8324</v>
      </c>
      <c r="F25" s="46"/>
      <c r="G25" s="41">
        <f t="shared" si="0"/>
        <v>0</v>
      </c>
      <c r="H25" s="46"/>
      <c r="I25" s="41">
        <f t="shared" si="1"/>
        <v>0</v>
      </c>
      <c r="J25" s="45">
        <f t="shared" si="2"/>
        <v>0</v>
      </c>
      <c r="K25" s="41">
        <f t="shared" si="3"/>
        <v>0</v>
      </c>
    </row>
    <row r="26" spans="1:11" ht="15.95" customHeight="1" x14ac:dyDescent="0.4">
      <c r="B26" s="49"/>
      <c r="C26" s="49" t="s">
        <v>58</v>
      </c>
      <c r="D26" s="41">
        <f>SUM(D14:D25)</f>
        <v>30587</v>
      </c>
      <c r="E26" s="41">
        <f>SUM(E14:E25)</f>
        <v>73425</v>
      </c>
      <c r="F26" s="41">
        <f>SUM(F14:F25)</f>
        <v>0</v>
      </c>
      <c r="G26" s="41">
        <f>SUM(G14:G25)</f>
        <v>0</v>
      </c>
      <c r="H26" s="46"/>
      <c r="I26" s="41">
        <f t="shared" ref="I26:K26" si="4">SUM(I14:I25)</f>
        <v>0</v>
      </c>
      <c r="J26" s="45">
        <f t="shared" si="4"/>
        <v>0</v>
      </c>
      <c r="K26" s="41">
        <f t="shared" si="4"/>
        <v>0</v>
      </c>
    </row>
    <row r="27" spans="1:11" ht="51.75" customHeight="1" thickBot="1" x14ac:dyDescent="0.45">
      <c r="B27" s="49"/>
      <c r="C27" s="49" t="s">
        <v>59</v>
      </c>
      <c r="D27" s="87">
        <f>SUM(D26:F26)</f>
        <v>104012</v>
      </c>
      <c r="E27" s="88"/>
      <c r="F27" s="89"/>
      <c r="G27" s="49"/>
      <c r="H27" s="49"/>
      <c r="I27" s="49"/>
      <c r="J27" s="49"/>
      <c r="K27" s="49"/>
    </row>
    <row r="28" spans="1:11" ht="32.25" customHeight="1" thickBot="1" x14ac:dyDescent="0.45">
      <c r="B28" s="49"/>
      <c r="C28" s="49"/>
      <c r="D28" s="49"/>
      <c r="E28" s="49"/>
      <c r="F28" s="49"/>
      <c r="G28" s="49"/>
      <c r="H28" s="90" t="s">
        <v>85</v>
      </c>
      <c r="I28" s="87"/>
      <c r="J28" s="91">
        <f>ROUNDDOWN(K26*100/110,0)</f>
        <v>0</v>
      </c>
      <c r="K28" s="92"/>
    </row>
    <row r="29" spans="1:11" ht="54.75" customHeight="1" x14ac:dyDescent="0.4">
      <c r="B29" s="49"/>
      <c r="C29" s="49"/>
      <c r="D29" s="49"/>
      <c r="E29" s="49"/>
      <c r="F29" s="49"/>
      <c r="G29" s="49"/>
      <c r="H29" s="81" t="s">
        <v>86</v>
      </c>
      <c r="I29" s="81"/>
      <c r="J29" s="81"/>
      <c r="K29" s="81"/>
    </row>
    <row r="30" spans="1:11" x14ac:dyDescent="0.4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4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4"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2:11" x14ac:dyDescent="0.4"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2:11" x14ac:dyDescent="0.4"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2:11" x14ac:dyDescent="0.4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2:11" x14ac:dyDescent="0.4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2:11" x14ac:dyDescent="0.4"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2:11" x14ac:dyDescent="0.4">
      <c r="B38" s="49"/>
      <c r="C38" s="49"/>
      <c r="D38" s="49"/>
      <c r="E38" s="49"/>
      <c r="F38" s="49"/>
      <c r="G38" s="49"/>
      <c r="H38" s="49"/>
      <c r="I38" s="49"/>
      <c r="J38" s="49"/>
      <c r="K38" s="49"/>
    </row>
  </sheetData>
  <protectedRanges>
    <protectedRange sqref="F6 F8:F9" name="範囲1_2_2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&amp;R別紙2-9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12A7C-C8A2-4D08-94D9-87E53A31690A}">
  <sheetPr>
    <tabColor theme="5" tint="0.79998168889431442"/>
    <pageSetUpPr fitToPage="1"/>
  </sheetPr>
  <dimension ref="A2:K38"/>
  <sheetViews>
    <sheetView topLeftCell="A17" workbookViewId="0">
      <selection activeCell="E3" sqref="E3"/>
    </sheetView>
  </sheetViews>
  <sheetFormatPr defaultRowHeight="18.7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79" t="s">
        <v>87</v>
      </c>
      <c r="B2" s="79"/>
      <c r="C2" s="79"/>
      <c r="D2" s="79"/>
      <c r="E2" s="79"/>
      <c r="F2" s="79"/>
      <c r="G2" s="26">
        <f>D27</f>
        <v>213930</v>
      </c>
      <c r="H2" s="1" t="s">
        <v>36</v>
      </c>
    </row>
    <row r="3" spans="1:11" ht="21" customHeight="1" x14ac:dyDescent="0.4">
      <c r="A3" s="21" t="s">
        <v>37</v>
      </c>
    </row>
    <row r="4" spans="1:11" ht="8.25" customHeight="1" x14ac:dyDescent="0.4"/>
    <row r="5" spans="1:11" ht="18" customHeight="1" thickBot="1" x14ac:dyDescent="0.45">
      <c r="C5" s="76" t="s">
        <v>3</v>
      </c>
      <c r="D5" s="76"/>
      <c r="E5" s="76"/>
      <c r="F5" s="70" t="s">
        <v>38</v>
      </c>
      <c r="G5" s="76"/>
    </row>
    <row r="6" spans="1:11" ht="18" customHeight="1" thickBot="1" x14ac:dyDescent="0.45">
      <c r="C6" s="76" t="s">
        <v>39</v>
      </c>
      <c r="D6" s="76" t="s">
        <v>40</v>
      </c>
      <c r="E6" s="80"/>
      <c r="F6" s="29"/>
      <c r="G6" s="28" t="s">
        <v>41</v>
      </c>
    </row>
    <row r="7" spans="1:11" ht="18" customHeight="1" thickBot="1" x14ac:dyDescent="0.45">
      <c r="C7" s="76"/>
      <c r="D7" s="76" t="s">
        <v>42</v>
      </c>
      <c r="E7" s="76"/>
      <c r="F7" s="50"/>
      <c r="G7" s="19" t="s">
        <v>41</v>
      </c>
    </row>
    <row r="8" spans="1:11" ht="18" customHeight="1" thickBot="1" x14ac:dyDescent="0.45">
      <c r="C8" s="76" t="s">
        <v>43</v>
      </c>
      <c r="D8" s="82" t="s">
        <v>44</v>
      </c>
      <c r="E8" s="83"/>
      <c r="F8" s="51"/>
      <c r="G8" s="31" t="s">
        <v>45</v>
      </c>
    </row>
    <row r="9" spans="1:11" ht="18" customHeight="1" thickBot="1" x14ac:dyDescent="0.45">
      <c r="C9" s="76"/>
      <c r="D9" s="84" t="s">
        <v>46</v>
      </c>
      <c r="E9" s="85"/>
      <c r="F9" s="32"/>
      <c r="G9" s="33" t="s">
        <v>45</v>
      </c>
    </row>
    <row r="10" spans="1:11" ht="18" customHeight="1" x14ac:dyDescent="0.4">
      <c r="C10" s="76"/>
      <c r="D10" s="76"/>
      <c r="E10" s="76"/>
      <c r="F10" s="52"/>
      <c r="G10" s="19" t="s">
        <v>45</v>
      </c>
    </row>
    <row r="12" spans="1:11" x14ac:dyDescent="0.4">
      <c r="A12" s="35"/>
      <c r="B12" s="36" t="s">
        <v>47</v>
      </c>
      <c r="C12" s="36" t="s">
        <v>48</v>
      </c>
      <c r="D12" s="36" t="s">
        <v>44</v>
      </c>
      <c r="E12" s="36" t="s">
        <v>46</v>
      </c>
      <c r="F12" s="35"/>
      <c r="G12" s="86" t="s">
        <v>49</v>
      </c>
      <c r="H12" s="76"/>
      <c r="I12" s="76" t="s">
        <v>50</v>
      </c>
      <c r="J12" s="76" t="s">
        <v>51</v>
      </c>
      <c r="K12" s="76" t="s">
        <v>52</v>
      </c>
    </row>
    <row r="13" spans="1:11" x14ac:dyDescent="0.4">
      <c r="A13" s="9"/>
      <c r="B13" s="37" t="s">
        <v>53</v>
      </c>
      <c r="C13" s="37" t="s">
        <v>54</v>
      </c>
      <c r="D13" s="37" t="s">
        <v>55</v>
      </c>
      <c r="E13" s="37" t="s">
        <v>55</v>
      </c>
      <c r="F13" s="9"/>
      <c r="G13" s="38" t="s">
        <v>56</v>
      </c>
      <c r="H13" s="6" t="s">
        <v>57</v>
      </c>
      <c r="I13" s="76"/>
      <c r="J13" s="76"/>
      <c r="K13" s="76"/>
    </row>
    <row r="14" spans="1:11" ht="15.95" customHeight="1" x14ac:dyDescent="0.4">
      <c r="A14" s="39" t="s">
        <v>123</v>
      </c>
      <c r="B14" s="40">
        <v>230</v>
      </c>
      <c r="C14" s="40">
        <v>100</v>
      </c>
      <c r="D14" s="42">
        <v>27100</v>
      </c>
      <c r="E14" s="43"/>
      <c r="F14" s="44"/>
      <c r="G14" s="41">
        <f>ROUNDDOWN($F$6*B14*(1.85-C14/100),2)</f>
        <v>0</v>
      </c>
      <c r="H14" s="46"/>
      <c r="I14" s="41">
        <f>G14+H14</f>
        <v>0</v>
      </c>
      <c r="J14" s="45">
        <f>ROUNDDOWN(D14*$F$8+E14*$F$9+F14*$F$10,2)</f>
        <v>0</v>
      </c>
      <c r="K14" s="41">
        <f>ROUNDDOWN(I14+J14,0)</f>
        <v>0</v>
      </c>
    </row>
    <row r="15" spans="1:11" ht="15.95" customHeight="1" x14ac:dyDescent="0.4">
      <c r="A15" s="39" t="s">
        <v>124</v>
      </c>
      <c r="B15" s="40">
        <v>230</v>
      </c>
      <c r="C15" s="41">
        <v>100</v>
      </c>
      <c r="D15" s="42">
        <v>9473</v>
      </c>
      <c r="E15" s="43"/>
      <c r="F15" s="46"/>
      <c r="G15" s="41">
        <f t="shared" ref="G15:G25" si="0">ROUNDDOWN($F$6*B15*(1.85-C15/100),2)</f>
        <v>0</v>
      </c>
      <c r="H15" s="46"/>
      <c r="I15" s="41">
        <f t="shared" ref="I15:I25" si="1">G15+H15</f>
        <v>0</v>
      </c>
      <c r="J15" s="45">
        <f t="shared" ref="J15:J25" si="2">ROUNDDOWN(D15*$F$8+E15*$F$9+F15*$F$10,2)</f>
        <v>0</v>
      </c>
      <c r="K15" s="41">
        <f t="shared" ref="K15:K25" si="3">ROUNDDOWN(I15+J15,0)</f>
        <v>0</v>
      </c>
    </row>
    <row r="16" spans="1:11" ht="15.95" customHeight="1" x14ac:dyDescent="0.4">
      <c r="A16" s="39" t="s">
        <v>125</v>
      </c>
      <c r="B16" s="40">
        <v>230</v>
      </c>
      <c r="C16" s="41">
        <v>100</v>
      </c>
      <c r="D16" s="42">
        <v>26693</v>
      </c>
      <c r="E16" s="43"/>
      <c r="F16" s="46"/>
      <c r="G16" s="41">
        <f t="shared" si="0"/>
        <v>0</v>
      </c>
      <c r="H16" s="46"/>
      <c r="I16" s="41">
        <f t="shared" si="1"/>
        <v>0</v>
      </c>
      <c r="J16" s="45">
        <f t="shared" si="2"/>
        <v>0</v>
      </c>
      <c r="K16" s="41">
        <f t="shared" si="3"/>
        <v>0</v>
      </c>
    </row>
    <row r="17" spans="1:11" ht="15.95" customHeight="1" x14ac:dyDescent="0.4">
      <c r="A17" s="39" t="s">
        <v>126</v>
      </c>
      <c r="B17" s="40">
        <v>230</v>
      </c>
      <c r="C17" s="41">
        <v>100</v>
      </c>
      <c r="D17" s="47"/>
      <c r="E17" s="48">
        <v>14959</v>
      </c>
      <c r="F17" s="46"/>
      <c r="G17" s="41">
        <f t="shared" si="0"/>
        <v>0</v>
      </c>
      <c r="H17" s="46"/>
      <c r="I17" s="41">
        <f t="shared" si="1"/>
        <v>0</v>
      </c>
      <c r="J17" s="45">
        <f t="shared" si="2"/>
        <v>0</v>
      </c>
      <c r="K17" s="41">
        <f>ROUNDDOWN(I17+J17,0)</f>
        <v>0</v>
      </c>
    </row>
    <row r="18" spans="1:11" ht="15.95" customHeight="1" x14ac:dyDescent="0.4">
      <c r="A18" s="39" t="s">
        <v>127</v>
      </c>
      <c r="B18" s="40">
        <v>230</v>
      </c>
      <c r="C18" s="41">
        <v>100</v>
      </c>
      <c r="D18" s="47"/>
      <c r="E18" s="48">
        <v>12312</v>
      </c>
      <c r="F18" s="46"/>
      <c r="G18" s="41">
        <f t="shared" si="0"/>
        <v>0</v>
      </c>
      <c r="H18" s="46"/>
      <c r="I18" s="41">
        <f t="shared" si="1"/>
        <v>0</v>
      </c>
      <c r="J18" s="45">
        <f t="shared" si="2"/>
        <v>0</v>
      </c>
      <c r="K18" s="41">
        <f t="shared" si="3"/>
        <v>0</v>
      </c>
    </row>
    <row r="19" spans="1:11" ht="15.95" customHeight="1" x14ac:dyDescent="0.4">
      <c r="A19" s="39" t="s">
        <v>128</v>
      </c>
      <c r="B19" s="40">
        <v>230</v>
      </c>
      <c r="C19" s="41">
        <v>100</v>
      </c>
      <c r="D19" s="47"/>
      <c r="E19" s="48">
        <v>20512</v>
      </c>
      <c r="F19" s="46"/>
      <c r="G19" s="41">
        <f t="shared" si="0"/>
        <v>0</v>
      </c>
      <c r="H19" s="46"/>
      <c r="I19" s="41">
        <f t="shared" si="1"/>
        <v>0</v>
      </c>
      <c r="J19" s="45">
        <f t="shared" si="2"/>
        <v>0</v>
      </c>
      <c r="K19" s="41">
        <f t="shared" si="3"/>
        <v>0</v>
      </c>
    </row>
    <row r="20" spans="1:11" ht="15.95" customHeight="1" x14ac:dyDescent="0.4">
      <c r="A20" s="39" t="s">
        <v>129</v>
      </c>
      <c r="B20" s="40">
        <v>230</v>
      </c>
      <c r="C20" s="41">
        <v>100</v>
      </c>
      <c r="D20" s="47"/>
      <c r="E20" s="48">
        <v>24230</v>
      </c>
      <c r="F20" s="46"/>
      <c r="G20" s="41">
        <f t="shared" si="0"/>
        <v>0</v>
      </c>
      <c r="H20" s="46"/>
      <c r="I20" s="41">
        <f t="shared" si="1"/>
        <v>0</v>
      </c>
      <c r="J20" s="45">
        <f t="shared" si="2"/>
        <v>0</v>
      </c>
      <c r="K20" s="41">
        <f t="shared" si="3"/>
        <v>0</v>
      </c>
    </row>
    <row r="21" spans="1:11" ht="15.95" customHeight="1" x14ac:dyDescent="0.4">
      <c r="A21" s="39" t="s">
        <v>130</v>
      </c>
      <c r="B21" s="40">
        <v>230</v>
      </c>
      <c r="C21" s="41">
        <v>100</v>
      </c>
      <c r="D21" s="47"/>
      <c r="E21" s="48">
        <v>21594</v>
      </c>
      <c r="F21" s="46"/>
      <c r="G21" s="41">
        <f t="shared" si="0"/>
        <v>0</v>
      </c>
      <c r="H21" s="46"/>
      <c r="I21" s="41">
        <f t="shared" si="1"/>
        <v>0</v>
      </c>
      <c r="J21" s="45">
        <f t="shared" si="2"/>
        <v>0</v>
      </c>
      <c r="K21" s="41">
        <f t="shared" si="3"/>
        <v>0</v>
      </c>
    </row>
    <row r="22" spans="1:11" ht="15.95" customHeight="1" x14ac:dyDescent="0.4">
      <c r="A22" s="39" t="s">
        <v>131</v>
      </c>
      <c r="B22" s="40">
        <v>230</v>
      </c>
      <c r="C22" s="41">
        <v>100</v>
      </c>
      <c r="D22" s="47"/>
      <c r="E22" s="48">
        <v>15612</v>
      </c>
      <c r="F22" s="46"/>
      <c r="G22" s="41">
        <f t="shared" si="0"/>
        <v>0</v>
      </c>
      <c r="H22" s="46"/>
      <c r="I22" s="41">
        <f t="shared" si="1"/>
        <v>0</v>
      </c>
      <c r="J22" s="45">
        <f t="shared" si="2"/>
        <v>0</v>
      </c>
      <c r="K22" s="41">
        <f t="shared" si="3"/>
        <v>0</v>
      </c>
    </row>
    <row r="23" spans="1:11" ht="15.95" customHeight="1" x14ac:dyDescent="0.4">
      <c r="A23" s="39" t="s">
        <v>132</v>
      </c>
      <c r="B23" s="40">
        <v>230</v>
      </c>
      <c r="C23" s="41">
        <v>100</v>
      </c>
      <c r="D23" s="47"/>
      <c r="E23" s="48">
        <v>10982</v>
      </c>
      <c r="F23" s="46"/>
      <c r="G23" s="41">
        <f t="shared" si="0"/>
        <v>0</v>
      </c>
      <c r="H23" s="46"/>
      <c r="I23" s="41">
        <f t="shared" si="1"/>
        <v>0</v>
      </c>
      <c r="J23" s="45">
        <f t="shared" si="2"/>
        <v>0</v>
      </c>
      <c r="K23" s="41">
        <f t="shared" si="3"/>
        <v>0</v>
      </c>
    </row>
    <row r="24" spans="1:11" ht="15.95" customHeight="1" x14ac:dyDescent="0.4">
      <c r="A24" s="39" t="s">
        <v>133</v>
      </c>
      <c r="B24" s="40">
        <v>230</v>
      </c>
      <c r="C24" s="41">
        <v>100</v>
      </c>
      <c r="D24" s="47"/>
      <c r="E24" s="48">
        <v>12329</v>
      </c>
      <c r="F24" s="46"/>
      <c r="G24" s="41">
        <f t="shared" si="0"/>
        <v>0</v>
      </c>
      <c r="H24" s="46"/>
      <c r="I24" s="41">
        <f t="shared" si="1"/>
        <v>0</v>
      </c>
      <c r="J24" s="45">
        <f t="shared" si="2"/>
        <v>0</v>
      </c>
      <c r="K24" s="41">
        <f t="shared" si="3"/>
        <v>0</v>
      </c>
    </row>
    <row r="25" spans="1:11" ht="15.95" customHeight="1" x14ac:dyDescent="0.4">
      <c r="A25" s="39" t="s">
        <v>134</v>
      </c>
      <c r="B25" s="40">
        <v>230</v>
      </c>
      <c r="C25" s="41">
        <v>100</v>
      </c>
      <c r="D25" s="47"/>
      <c r="E25" s="48">
        <v>18134</v>
      </c>
      <c r="F25" s="46"/>
      <c r="G25" s="41">
        <f t="shared" si="0"/>
        <v>0</v>
      </c>
      <c r="H25" s="46"/>
      <c r="I25" s="41">
        <f t="shared" si="1"/>
        <v>0</v>
      </c>
      <c r="J25" s="45">
        <f t="shared" si="2"/>
        <v>0</v>
      </c>
      <c r="K25" s="41">
        <f t="shared" si="3"/>
        <v>0</v>
      </c>
    </row>
    <row r="26" spans="1:11" ht="15.95" customHeight="1" x14ac:dyDescent="0.4">
      <c r="B26" s="49"/>
      <c r="C26" s="49" t="s">
        <v>58</v>
      </c>
      <c r="D26" s="41">
        <f>SUM(D14:D25)</f>
        <v>63266</v>
      </c>
      <c r="E26" s="41">
        <f>SUM(E14:E25)</f>
        <v>150664</v>
      </c>
      <c r="F26" s="41">
        <f>SUM(F14:F25)</f>
        <v>0</v>
      </c>
      <c r="G26" s="41">
        <f>SUM(G14:G25)</f>
        <v>0</v>
      </c>
      <c r="H26" s="46"/>
      <c r="I26" s="41">
        <f t="shared" ref="I26:K26" si="4">SUM(I14:I25)</f>
        <v>0</v>
      </c>
      <c r="J26" s="45">
        <f t="shared" si="4"/>
        <v>0</v>
      </c>
      <c r="K26" s="41">
        <f t="shared" si="4"/>
        <v>0</v>
      </c>
    </row>
    <row r="27" spans="1:11" ht="51.75" customHeight="1" thickBot="1" x14ac:dyDescent="0.45">
      <c r="B27" s="49"/>
      <c r="C27" s="49" t="s">
        <v>59</v>
      </c>
      <c r="D27" s="87">
        <f>SUM(D26:F26)</f>
        <v>213930</v>
      </c>
      <c r="E27" s="88"/>
      <c r="F27" s="89"/>
      <c r="G27" s="49"/>
      <c r="H27" s="49"/>
      <c r="I27" s="49"/>
      <c r="J27" s="49"/>
      <c r="K27" s="49"/>
    </row>
    <row r="28" spans="1:11" ht="32.25" customHeight="1" thickBot="1" x14ac:dyDescent="0.45">
      <c r="B28" s="49"/>
      <c r="C28" s="49"/>
      <c r="D28" s="49"/>
      <c r="E28" s="49"/>
      <c r="F28" s="49"/>
      <c r="G28" s="49"/>
      <c r="H28" s="90" t="s">
        <v>88</v>
      </c>
      <c r="I28" s="87"/>
      <c r="J28" s="91">
        <f>ROUNDDOWN(K26*100/110,0)</f>
        <v>0</v>
      </c>
      <c r="K28" s="92"/>
    </row>
    <row r="29" spans="1:11" ht="54.75" customHeight="1" x14ac:dyDescent="0.4">
      <c r="B29" s="49"/>
      <c r="C29" s="49"/>
      <c r="D29" s="49"/>
      <c r="E29" s="49"/>
      <c r="F29" s="49"/>
      <c r="G29" s="49"/>
      <c r="H29" s="81" t="s">
        <v>89</v>
      </c>
      <c r="I29" s="81"/>
      <c r="J29" s="81"/>
      <c r="K29" s="81"/>
    </row>
    <row r="30" spans="1:11" x14ac:dyDescent="0.4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4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4"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2:11" x14ac:dyDescent="0.4"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2:11" x14ac:dyDescent="0.4"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2:11" x14ac:dyDescent="0.4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2:11" x14ac:dyDescent="0.4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2:11" x14ac:dyDescent="0.4"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2:11" x14ac:dyDescent="0.4">
      <c r="B38" s="49"/>
      <c r="C38" s="49"/>
      <c r="D38" s="49"/>
      <c r="E38" s="49"/>
      <c r="F38" s="49"/>
      <c r="G38" s="49"/>
      <c r="H38" s="49"/>
      <c r="I38" s="49"/>
      <c r="J38" s="49"/>
      <c r="K38" s="49"/>
    </row>
  </sheetData>
  <protectedRanges>
    <protectedRange sqref="F6 F8:F9" name="範囲1_2_2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&amp;R別紙2-10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67C66-FC20-4658-9056-56D03513FC00}">
  <sheetPr>
    <tabColor theme="5" tint="0.79998168889431442"/>
    <pageSetUpPr fitToPage="1"/>
  </sheetPr>
  <dimension ref="A2:K38"/>
  <sheetViews>
    <sheetView topLeftCell="A17" workbookViewId="0">
      <selection activeCell="E3" sqref="E3"/>
    </sheetView>
  </sheetViews>
  <sheetFormatPr defaultRowHeight="18.7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79" t="s">
        <v>90</v>
      </c>
      <c r="B2" s="79"/>
      <c r="C2" s="79"/>
      <c r="D2" s="79"/>
      <c r="E2" s="79"/>
      <c r="F2" s="79"/>
      <c r="G2" s="26">
        <f>D27</f>
        <v>271323</v>
      </c>
      <c r="H2" s="1" t="s">
        <v>36</v>
      </c>
    </row>
    <row r="3" spans="1:11" ht="21" customHeight="1" x14ac:dyDescent="0.4">
      <c r="A3" s="21" t="s">
        <v>37</v>
      </c>
    </row>
    <row r="4" spans="1:11" ht="8.25" customHeight="1" x14ac:dyDescent="0.4"/>
    <row r="5" spans="1:11" ht="18" customHeight="1" thickBot="1" x14ac:dyDescent="0.45">
      <c r="C5" s="76" t="s">
        <v>3</v>
      </c>
      <c r="D5" s="76"/>
      <c r="E5" s="76"/>
      <c r="F5" s="70" t="s">
        <v>38</v>
      </c>
      <c r="G5" s="76"/>
    </row>
    <row r="6" spans="1:11" ht="18" customHeight="1" thickBot="1" x14ac:dyDescent="0.45">
      <c r="C6" s="76" t="s">
        <v>39</v>
      </c>
      <c r="D6" s="76" t="s">
        <v>40</v>
      </c>
      <c r="E6" s="80"/>
      <c r="F6" s="29"/>
      <c r="G6" s="28" t="s">
        <v>41</v>
      </c>
    </row>
    <row r="7" spans="1:11" ht="18" customHeight="1" thickBot="1" x14ac:dyDescent="0.45">
      <c r="C7" s="76"/>
      <c r="D7" s="76" t="s">
        <v>42</v>
      </c>
      <c r="E7" s="76"/>
      <c r="F7" s="50"/>
      <c r="G7" s="19" t="s">
        <v>41</v>
      </c>
    </row>
    <row r="8" spans="1:11" ht="18" customHeight="1" thickBot="1" x14ac:dyDescent="0.45">
      <c r="C8" s="76" t="s">
        <v>43</v>
      </c>
      <c r="D8" s="82" t="s">
        <v>44</v>
      </c>
      <c r="E8" s="83"/>
      <c r="F8" s="51"/>
      <c r="G8" s="31" t="s">
        <v>45</v>
      </c>
    </row>
    <row r="9" spans="1:11" ht="18" customHeight="1" thickBot="1" x14ac:dyDescent="0.45">
      <c r="C9" s="76"/>
      <c r="D9" s="84" t="s">
        <v>46</v>
      </c>
      <c r="E9" s="85"/>
      <c r="F9" s="32"/>
      <c r="G9" s="33" t="s">
        <v>45</v>
      </c>
    </row>
    <row r="10" spans="1:11" ht="18" customHeight="1" x14ac:dyDescent="0.4">
      <c r="C10" s="76"/>
      <c r="D10" s="76"/>
      <c r="E10" s="76"/>
      <c r="F10" s="34"/>
      <c r="G10" s="19" t="s">
        <v>45</v>
      </c>
    </row>
    <row r="12" spans="1:11" x14ac:dyDescent="0.4">
      <c r="A12" s="35"/>
      <c r="B12" s="36" t="s">
        <v>47</v>
      </c>
      <c r="C12" s="36" t="s">
        <v>48</v>
      </c>
      <c r="D12" s="36" t="s">
        <v>44</v>
      </c>
      <c r="E12" s="36" t="s">
        <v>46</v>
      </c>
      <c r="F12" s="35"/>
      <c r="G12" s="86" t="s">
        <v>49</v>
      </c>
      <c r="H12" s="76"/>
      <c r="I12" s="76" t="s">
        <v>50</v>
      </c>
      <c r="J12" s="76" t="s">
        <v>51</v>
      </c>
      <c r="K12" s="76" t="s">
        <v>52</v>
      </c>
    </row>
    <row r="13" spans="1:11" x14ac:dyDescent="0.4">
      <c r="A13" s="9"/>
      <c r="B13" s="37" t="s">
        <v>53</v>
      </c>
      <c r="C13" s="37" t="s">
        <v>54</v>
      </c>
      <c r="D13" s="37" t="s">
        <v>55</v>
      </c>
      <c r="E13" s="37" t="s">
        <v>55</v>
      </c>
      <c r="F13" s="9"/>
      <c r="G13" s="38" t="s">
        <v>56</v>
      </c>
      <c r="H13" s="6" t="s">
        <v>57</v>
      </c>
      <c r="I13" s="76"/>
      <c r="J13" s="76"/>
      <c r="K13" s="76"/>
    </row>
    <row r="14" spans="1:11" ht="15.95" customHeight="1" x14ac:dyDescent="0.4">
      <c r="A14" s="39" t="s">
        <v>123</v>
      </c>
      <c r="B14" s="40">
        <v>158</v>
      </c>
      <c r="C14" s="40">
        <v>100</v>
      </c>
      <c r="D14" s="42">
        <v>29116</v>
      </c>
      <c r="E14" s="43"/>
      <c r="F14" s="44"/>
      <c r="G14" s="41">
        <f>ROUNDDOWN($F$6*B14*(1.85-C14/100),2)</f>
        <v>0</v>
      </c>
      <c r="H14" s="46"/>
      <c r="I14" s="41">
        <f>G14+H14</f>
        <v>0</v>
      </c>
      <c r="J14" s="45">
        <f>ROUNDDOWN(D14*$F$8+E14*$F$9+F14*$F$10,2)</f>
        <v>0</v>
      </c>
      <c r="K14" s="41">
        <f>ROUNDDOWN(I14+J14,0)</f>
        <v>0</v>
      </c>
    </row>
    <row r="15" spans="1:11" ht="15.95" customHeight="1" x14ac:dyDescent="0.4">
      <c r="A15" s="39" t="s">
        <v>124</v>
      </c>
      <c r="B15" s="40">
        <v>158</v>
      </c>
      <c r="C15" s="41">
        <v>100</v>
      </c>
      <c r="D15" s="42">
        <v>29895</v>
      </c>
      <c r="E15" s="43"/>
      <c r="F15" s="46"/>
      <c r="G15" s="41">
        <f t="shared" ref="G15:G25" si="0">ROUNDDOWN($F$6*B15*(1.85-C15/100),2)</f>
        <v>0</v>
      </c>
      <c r="H15" s="46"/>
      <c r="I15" s="41">
        <f t="shared" ref="I15:I25" si="1">G15+H15</f>
        <v>0</v>
      </c>
      <c r="J15" s="45">
        <f t="shared" ref="J15:J25" si="2">ROUNDDOWN(D15*$F$8+E15*$F$9+F15*$F$10,2)</f>
        <v>0</v>
      </c>
      <c r="K15" s="41">
        <f t="shared" ref="K15:K25" si="3">ROUNDDOWN(I15+J15,0)</f>
        <v>0</v>
      </c>
    </row>
    <row r="16" spans="1:11" ht="15.95" customHeight="1" x14ac:dyDescent="0.4">
      <c r="A16" s="39" t="s">
        <v>125</v>
      </c>
      <c r="B16" s="40">
        <v>158</v>
      </c>
      <c r="C16" s="41">
        <v>100</v>
      </c>
      <c r="D16" s="42">
        <v>21858</v>
      </c>
      <c r="E16" s="43"/>
      <c r="F16" s="46"/>
      <c r="G16" s="41">
        <f t="shared" si="0"/>
        <v>0</v>
      </c>
      <c r="H16" s="46"/>
      <c r="I16" s="41">
        <f t="shared" si="1"/>
        <v>0</v>
      </c>
      <c r="J16" s="45">
        <f t="shared" si="2"/>
        <v>0</v>
      </c>
      <c r="K16" s="41">
        <f t="shared" si="3"/>
        <v>0</v>
      </c>
    </row>
    <row r="17" spans="1:11" ht="15.95" customHeight="1" x14ac:dyDescent="0.4">
      <c r="A17" s="39" t="s">
        <v>126</v>
      </c>
      <c r="B17" s="40">
        <v>158</v>
      </c>
      <c r="C17" s="41">
        <v>100</v>
      </c>
      <c r="D17" s="47"/>
      <c r="E17" s="48">
        <v>13486</v>
      </c>
      <c r="F17" s="46"/>
      <c r="G17" s="41">
        <f t="shared" si="0"/>
        <v>0</v>
      </c>
      <c r="H17" s="46"/>
      <c r="I17" s="41">
        <f t="shared" si="1"/>
        <v>0</v>
      </c>
      <c r="J17" s="45">
        <f t="shared" si="2"/>
        <v>0</v>
      </c>
      <c r="K17" s="41">
        <f t="shared" si="3"/>
        <v>0</v>
      </c>
    </row>
    <row r="18" spans="1:11" ht="15.95" customHeight="1" x14ac:dyDescent="0.4">
      <c r="A18" s="39" t="s">
        <v>127</v>
      </c>
      <c r="B18" s="40">
        <v>158</v>
      </c>
      <c r="C18" s="41">
        <v>100</v>
      </c>
      <c r="D18" s="47"/>
      <c r="E18" s="48">
        <v>17801</v>
      </c>
      <c r="F18" s="46"/>
      <c r="G18" s="41">
        <f t="shared" si="0"/>
        <v>0</v>
      </c>
      <c r="H18" s="46"/>
      <c r="I18" s="41">
        <f t="shared" si="1"/>
        <v>0</v>
      </c>
      <c r="J18" s="45">
        <f t="shared" si="2"/>
        <v>0</v>
      </c>
      <c r="K18" s="41">
        <f t="shared" si="3"/>
        <v>0</v>
      </c>
    </row>
    <row r="19" spans="1:11" ht="15.95" customHeight="1" x14ac:dyDescent="0.4">
      <c r="A19" s="39" t="s">
        <v>128</v>
      </c>
      <c r="B19" s="40">
        <v>158</v>
      </c>
      <c r="C19" s="41">
        <v>100</v>
      </c>
      <c r="D19" s="47"/>
      <c r="E19" s="48">
        <v>27716</v>
      </c>
      <c r="F19" s="46"/>
      <c r="G19" s="41">
        <f t="shared" si="0"/>
        <v>0</v>
      </c>
      <c r="H19" s="46"/>
      <c r="I19" s="41">
        <f t="shared" si="1"/>
        <v>0</v>
      </c>
      <c r="J19" s="45">
        <f t="shared" si="2"/>
        <v>0</v>
      </c>
      <c r="K19" s="41">
        <f t="shared" si="3"/>
        <v>0</v>
      </c>
    </row>
    <row r="20" spans="1:11" ht="15.95" customHeight="1" x14ac:dyDescent="0.4">
      <c r="A20" s="39" t="s">
        <v>129</v>
      </c>
      <c r="B20" s="40">
        <v>158</v>
      </c>
      <c r="C20" s="41">
        <v>100</v>
      </c>
      <c r="D20" s="47"/>
      <c r="E20" s="48">
        <v>34988</v>
      </c>
      <c r="F20" s="46"/>
      <c r="G20" s="41">
        <f t="shared" si="0"/>
        <v>0</v>
      </c>
      <c r="H20" s="46"/>
      <c r="I20" s="41">
        <f t="shared" si="1"/>
        <v>0</v>
      </c>
      <c r="J20" s="45">
        <f t="shared" si="2"/>
        <v>0</v>
      </c>
      <c r="K20" s="41">
        <f t="shared" si="3"/>
        <v>0</v>
      </c>
    </row>
    <row r="21" spans="1:11" ht="15.95" customHeight="1" x14ac:dyDescent="0.4">
      <c r="A21" s="39" t="s">
        <v>130</v>
      </c>
      <c r="B21" s="40">
        <v>158</v>
      </c>
      <c r="C21" s="41">
        <v>100</v>
      </c>
      <c r="D21" s="47"/>
      <c r="E21" s="48">
        <v>25556</v>
      </c>
      <c r="F21" s="46"/>
      <c r="G21" s="41">
        <f t="shared" si="0"/>
        <v>0</v>
      </c>
      <c r="H21" s="46"/>
      <c r="I21" s="41">
        <f t="shared" si="1"/>
        <v>0</v>
      </c>
      <c r="J21" s="45">
        <f t="shared" si="2"/>
        <v>0</v>
      </c>
      <c r="K21" s="41">
        <f t="shared" si="3"/>
        <v>0</v>
      </c>
    </row>
    <row r="22" spans="1:11" ht="15.95" customHeight="1" x14ac:dyDescent="0.4">
      <c r="A22" s="39" t="s">
        <v>131</v>
      </c>
      <c r="B22" s="40">
        <v>158</v>
      </c>
      <c r="C22" s="41">
        <v>100</v>
      </c>
      <c r="D22" s="47"/>
      <c r="E22" s="48">
        <v>24888</v>
      </c>
      <c r="F22" s="46"/>
      <c r="G22" s="41">
        <f t="shared" si="0"/>
        <v>0</v>
      </c>
      <c r="H22" s="46"/>
      <c r="I22" s="41">
        <f t="shared" si="1"/>
        <v>0</v>
      </c>
      <c r="J22" s="45">
        <f t="shared" si="2"/>
        <v>0</v>
      </c>
      <c r="K22" s="41">
        <f t="shared" si="3"/>
        <v>0</v>
      </c>
    </row>
    <row r="23" spans="1:11" ht="15.95" customHeight="1" x14ac:dyDescent="0.4">
      <c r="A23" s="39" t="s">
        <v>132</v>
      </c>
      <c r="B23" s="40">
        <v>158</v>
      </c>
      <c r="C23" s="41">
        <v>100</v>
      </c>
      <c r="D23" s="47"/>
      <c r="E23" s="48">
        <v>16017</v>
      </c>
      <c r="F23" s="46"/>
      <c r="G23" s="41">
        <f t="shared" si="0"/>
        <v>0</v>
      </c>
      <c r="H23" s="46"/>
      <c r="I23" s="41">
        <f t="shared" si="1"/>
        <v>0</v>
      </c>
      <c r="J23" s="45">
        <f t="shared" si="2"/>
        <v>0</v>
      </c>
      <c r="K23" s="41">
        <f t="shared" si="3"/>
        <v>0</v>
      </c>
    </row>
    <row r="24" spans="1:11" ht="15.95" customHeight="1" x14ac:dyDescent="0.4">
      <c r="A24" s="39" t="s">
        <v>133</v>
      </c>
      <c r="B24" s="40">
        <v>158</v>
      </c>
      <c r="C24" s="41">
        <v>100</v>
      </c>
      <c r="D24" s="47"/>
      <c r="E24" s="48">
        <v>13663</v>
      </c>
      <c r="F24" s="46"/>
      <c r="G24" s="41">
        <f t="shared" si="0"/>
        <v>0</v>
      </c>
      <c r="H24" s="46"/>
      <c r="I24" s="41">
        <f t="shared" si="1"/>
        <v>0</v>
      </c>
      <c r="J24" s="45">
        <f t="shared" si="2"/>
        <v>0</v>
      </c>
      <c r="K24" s="41">
        <f t="shared" si="3"/>
        <v>0</v>
      </c>
    </row>
    <row r="25" spans="1:11" ht="15.95" customHeight="1" x14ac:dyDescent="0.4">
      <c r="A25" s="39" t="s">
        <v>134</v>
      </c>
      <c r="B25" s="40">
        <v>158</v>
      </c>
      <c r="C25" s="41">
        <v>100</v>
      </c>
      <c r="D25" s="47"/>
      <c r="E25" s="48">
        <v>16339</v>
      </c>
      <c r="F25" s="46"/>
      <c r="G25" s="41">
        <f t="shared" si="0"/>
        <v>0</v>
      </c>
      <c r="H25" s="46"/>
      <c r="I25" s="41">
        <f t="shared" si="1"/>
        <v>0</v>
      </c>
      <c r="J25" s="45">
        <f t="shared" si="2"/>
        <v>0</v>
      </c>
      <c r="K25" s="41">
        <f t="shared" si="3"/>
        <v>0</v>
      </c>
    </row>
    <row r="26" spans="1:11" ht="15.95" customHeight="1" x14ac:dyDescent="0.4">
      <c r="B26" s="49"/>
      <c r="C26" s="49" t="s">
        <v>58</v>
      </c>
      <c r="D26" s="41">
        <f>SUM(D14:D25)</f>
        <v>80869</v>
      </c>
      <c r="E26" s="41">
        <f>SUM(E14:E25)</f>
        <v>190454</v>
      </c>
      <c r="F26" s="41">
        <f>SUM(F14:F25)</f>
        <v>0</v>
      </c>
      <c r="G26" s="41">
        <f>SUM(G14:G25)</f>
        <v>0</v>
      </c>
      <c r="H26" s="46"/>
      <c r="I26" s="41">
        <f t="shared" ref="I26:K26" si="4">SUM(I14:I25)</f>
        <v>0</v>
      </c>
      <c r="J26" s="45">
        <f t="shared" si="4"/>
        <v>0</v>
      </c>
      <c r="K26" s="41">
        <f t="shared" si="4"/>
        <v>0</v>
      </c>
    </row>
    <row r="27" spans="1:11" ht="51.75" customHeight="1" thickBot="1" x14ac:dyDescent="0.45">
      <c r="B27" s="49"/>
      <c r="C27" s="49" t="s">
        <v>59</v>
      </c>
      <c r="D27" s="87">
        <f>SUM(D26:F26)</f>
        <v>271323</v>
      </c>
      <c r="E27" s="88"/>
      <c r="F27" s="89"/>
      <c r="G27" s="49"/>
      <c r="H27" s="49"/>
      <c r="I27" s="49"/>
      <c r="J27" s="49"/>
      <c r="K27" s="49"/>
    </row>
    <row r="28" spans="1:11" ht="32.25" customHeight="1" thickBot="1" x14ac:dyDescent="0.45">
      <c r="B28" s="49"/>
      <c r="C28" s="49"/>
      <c r="D28" s="49"/>
      <c r="E28" s="49"/>
      <c r="F28" s="49"/>
      <c r="G28" s="49"/>
      <c r="H28" s="93" t="s">
        <v>91</v>
      </c>
      <c r="I28" s="94"/>
      <c r="J28" s="91">
        <f>ROUNDDOWN(K26*100/110,0)</f>
        <v>0</v>
      </c>
      <c r="K28" s="92"/>
    </row>
    <row r="29" spans="1:11" ht="54.75" customHeight="1" x14ac:dyDescent="0.4">
      <c r="B29" s="49"/>
      <c r="C29" s="49"/>
      <c r="D29" s="49"/>
      <c r="E29" s="49"/>
      <c r="F29" s="49"/>
      <c r="G29" s="49"/>
      <c r="H29" s="81" t="s">
        <v>92</v>
      </c>
      <c r="I29" s="81"/>
      <c r="J29" s="81"/>
      <c r="K29" s="81"/>
    </row>
    <row r="30" spans="1:11" x14ac:dyDescent="0.4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4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4"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2:11" x14ac:dyDescent="0.4"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2:11" x14ac:dyDescent="0.4"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2:11" x14ac:dyDescent="0.4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2:11" x14ac:dyDescent="0.4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2:11" x14ac:dyDescent="0.4"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2:11" x14ac:dyDescent="0.4">
      <c r="B38" s="49"/>
      <c r="C38" s="49"/>
      <c r="D38" s="49"/>
      <c r="E38" s="49"/>
      <c r="F38" s="49"/>
      <c r="G38" s="49"/>
      <c r="H38" s="49"/>
      <c r="I38" s="49"/>
      <c r="J38" s="49"/>
      <c r="K38" s="49"/>
    </row>
  </sheetData>
  <protectedRanges>
    <protectedRange sqref="F6 F8:F9" name="範囲1_2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&amp;R別紙2-11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193E4-799B-4ABE-A378-485B3C9FA93C}">
  <sheetPr>
    <tabColor theme="5" tint="0.79998168889431442"/>
    <pageSetUpPr fitToPage="1"/>
  </sheetPr>
  <dimension ref="A2:K38"/>
  <sheetViews>
    <sheetView topLeftCell="A20" workbookViewId="0">
      <selection activeCell="E3" sqref="E3"/>
    </sheetView>
  </sheetViews>
  <sheetFormatPr defaultRowHeight="18.7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79" t="s">
        <v>93</v>
      </c>
      <c r="B2" s="79"/>
      <c r="C2" s="79"/>
      <c r="D2" s="79"/>
      <c r="E2" s="79"/>
      <c r="F2" s="79"/>
      <c r="G2" s="26">
        <f>D27</f>
        <v>202277</v>
      </c>
      <c r="H2" s="1" t="s">
        <v>36</v>
      </c>
    </row>
    <row r="3" spans="1:11" ht="21" customHeight="1" x14ac:dyDescent="0.4">
      <c r="A3" s="21" t="s">
        <v>37</v>
      </c>
    </row>
    <row r="4" spans="1:11" ht="8.25" customHeight="1" x14ac:dyDescent="0.4"/>
    <row r="5" spans="1:11" ht="18" customHeight="1" thickBot="1" x14ac:dyDescent="0.45">
      <c r="C5" s="76" t="s">
        <v>3</v>
      </c>
      <c r="D5" s="76"/>
      <c r="E5" s="76"/>
      <c r="F5" s="70" t="s">
        <v>38</v>
      </c>
      <c r="G5" s="76"/>
    </row>
    <row r="6" spans="1:11" ht="18" customHeight="1" thickBot="1" x14ac:dyDescent="0.45">
      <c r="C6" s="76" t="s">
        <v>39</v>
      </c>
      <c r="D6" s="76" t="s">
        <v>40</v>
      </c>
      <c r="E6" s="80"/>
      <c r="F6" s="29"/>
      <c r="G6" s="28" t="s">
        <v>41</v>
      </c>
    </row>
    <row r="7" spans="1:11" ht="18" customHeight="1" thickBot="1" x14ac:dyDescent="0.45">
      <c r="C7" s="76"/>
      <c r="D7" s="76" t="s">
        <v>42</v>
      </c>
      <c r="E7" s="76"/>
      <c r="F7" s="50"/>
      <c r="G7" s="19" t="s">
        <v>41</v>
      </c>
    </row>
    <row r="8" spans="1:11" ht="18" customHeight="1" thickBot="1" x14ac:dyDescent="0.45">
      <c r="C8" s="76" t="s">
        <v>43</v>
      </c>
      <c r="D8" s="82" t="s">
        <v>44</v>
      </c>
      <c r="E8" s="83"/>
      <c r="F8" s="51"/>
      <c r="G8" s="31" t="s">
        <v>45</v>
      </c>
    </row>
    <row r="9" spans="1:11" ht="18" customHeight="1" thickBot="1" x14ac:dyDescent="0.45">
      <c r="C9" s="76"/>
      <c r="D9" s="84" t="s">
        <v>46</v>
      </c>
      <c r="E9" s="85"/>
      <c r="F9" s="32"/>
      <c r="G9" s="33" t="s">
        <v>45</v>
      </c>
    </row>
    <row r="10" spans="1:11" ht="18" customHeight="1" x14ac:dyDescent="0.4">
      <c r="C10" s="76"/>
      <c r="D10" s="76"/>
      <c r="E10" s="76"/>
      <c r="F10" s="34"/>
      <c r="G10" s="19" t="s">
        <v>45</v>
      </c>
    </row>
    <row r="12" spans="1:11" x14ac:dyDescent="0.4">
      <c r="A12" s="35"/>
      <c r="B12" s="36" t="s">
        <v>47</v>
      </c>
      <c r="C12" s="36" t="s">
        <v>48</v>
      </c>
      <c r="D12" s="36" t="s">
        <v>44</v>
      </c>
      <c r="E12" s="36" t="s">
        <v>46</v>
      </c>
      <c r="F12" s="35"/>
      <c r="G12" s="86" t="s">
        <v>49</v>
      </c>
      <c r="H12" s="76"/>
      <c r="I12" s="76" t="s">
        <v>50</v>
      </c>
      <c r="J12" s="76" t="s">
        <v>51</v>
      </c>
      <c r="K12" s="76" t="s">
        <v>52</v>
      </c>
    </row>
    <row r="13" spans="1:11" x14ac:dyDescent="0.4">
      <c r="A13" s="9"/>
      <c r="B13" s="37" t="s">
        <v>53</v>
      </c>
      <c r="C13" s="37" t="s">
        <v>54</v>
      </c>
      <c r="D13" s="37" t="s">
        <v>55</v>
      </c>
      <c r="E13" s="37" t="s">
        <v>55</v>
      </c>
      <c r="F13" s="9"/>
      <c r="G13" s="38" t="s">
        <v>56</v>
      </c>
      <c r="H13" s="6" t="s">
        <v>57</v>
      </c>
      <c r="I13" s="76"/>
      <c r="J13" s="76"/>
      <c r="K13" s="76"/>
    </row>
    <row r="14" spans="1:11" ht="15.95" customHeight="1" x14ac:dyDescent="0.4">
      <c r="A14" s="39" t="s">
        <v>123</v>
      </c>
      <c r="B14" s="40">
        <v>356</v>
      </c>
      <c r="C14" s="40">
        <v>100</v>
      </c>
      <c r="D14" s="42">
        <v>18623</v>
      </c>
      <c r="E14" s="43"/>
      <c r="F14" s="44"/>
      <c r="G14" s="41">
        <f>ROUNDDOWN($F$6*B14*(1.85-C14/100),2)</f>
        <v>0</v>
      </c>
      <c r="H14" s="46"/>
      <c r="I14" s="41">
        <f>G14+H14</f>
        <v>0</v>
      </c>
      <c r="J14" s="45">
        <f>ROUNDDOWN(D14*$F$8+E14*$F$9+F14*$F$10,2)</f>
        <v>0</v>
      </c>
      <c r="K14" s="41">
        <f>ROUNDDOWN(I14+J14,0)</f>
        <v>0</v>
      </c>
    </row>
    <row r="15" spans="1:11" ht="15.95" customHeight="1" x14ac:dyDescent="0.4">
      <c r="A15" s="39" t="s">
        <v>124</v>
      </c>
      <c r="B15" s="40">
        <v>356</v>
      </c>
      <c r="C15" s="41">
        <v>100</v>
      </c>
      <c r="D15" s="42">
        <v>37711</v>
      </c>
      <c r="E15" s="43"/>
      <c r="F15" s="46"/>
      <c r="G15" s="41">
        <f t="shared" ref="G15:G25" si="0">ROUNDDOWN($F$6*B15*(1.85-C15/100),2)</f>
        <v>0</v>
      </c>
      <c r="H15" s="46"/>
      <c r="I15" s="41">
        <f t="shared" ref="I15:I25" si="1">G15+H15</f>
        <v>0</v>
      </c>
      <c r="J15" s="45">
        <f t="shared" ref="J15:J25" si="2">ROUNDDOWN(D15*$F$8+E15*$F$9+F15*$F$10,2)</f>
        <v>0</v>
      </c>
      <c r="K15" s="41">
        <f t="shared" ref="K15:K25" si="3">ROUNDDOWN(I15+J15,0)</f>
        <v>0</v>
      </c>
    </row>
    <row r="16" spans="1:11" ht="15.95" customHeight="1" x14ac:dyDescent="0.4">
      <c r="A16" s="39" t="s">
        <v>125</v>
      </c>
      <c r="B16" s="40">
        <v>356</v>
      </c>
      <c r="C16" s="41">
        <v>100</v>
      </c>
      <c r="D16" s="42">
        <v>19240</v>
      </c>
      <c r="E16" s="43"/>
      <c r="F16" s="46"/>
      <c r="G16" s="41">
        <f t="shared" si="0"/>
        <v>0</v>
      </c>
      <c r="H16" s="46"/>
      <c r="I16" s="41">
        <f t="shared" si="1"/>
        <v>0</v>
      </c>
      <c r="J16" s="45">
        <f t="shared" si="2"/>
        <v>0</v>
      </c>
      <c r="K16" s="41">
        <f t="shared" si="3"/>
        <v>0</v>
      </c>
    </row>
    <row r="17" spans="1:11" ht="15.95" customHeight="1" x14ac:dyDescent="0.4">
      <c r="A17" s="39" t="s">
        <v>126</v>
      </c>
      <c r="B17" s="40">
        <v>356</v>
      </c>
      <c r="C17" s="41">
        <v>100</v>
      </c>
      <c r="D17" s="47"/>
      <c r="E17" s="48">
        <v>9616</v>
      </c>
      <c r="F17" s="46"/>
      <c r="G17" s="41">
        <f t="shared" si="0"/>
        <v>0</v>
      </c>
      <c r="H17" s="46"/>
      <c r="I17" s="41">
        <f t="shared" si="1"/>
        <v>0</v>
      </c>
      <c r="J17" s="45">
        <f t="shared" si="2"/>
        <v>0</v>
      </c>
      <c r="K17" s="41">
        <f t="shared" si="3"/>
        <v>0</v>
      </c>
    </row>
    <row r="18" spans="1:11" ht="15.95" customHeight="1" x14ac:dyDescent="0.4">
      <c r="A18" s="39" t="s">
        <v>127</v>
      </c>
      <c r="B18" s="40">
        <v>356</v>
      </c>
      <c r="C18" s="41">
        <v>100</v>
      </c>
      <c r="D18" s="47"/>
      <c r="E18" s="48">
        <v>10771</v>
      </c>
      <c r="F18" s="46"/>
      <c r="G18" s="41">
        <f t="shared" si="0"/>
        <v>0</v>
      </c>
      <c r="H18" s="46"/>
      <c r="I18" s="41">
        <f t="shared" si="1"/>
        <v>0</v>
      </c>
      <c r="J18" s="45">
        <f t="shared" si="2"/>
        <v>0</v>
      </c>
      <c r="K18" s="41">
        <f t="shared" si="3"/>
        <v>0</v>
      </c>
    </row>
    <row r="19" spans="1:11" ht="15.95" customHeight="1" x14ac:dyDescent="0.4">
      <c r="A19" s="39" t="s">
        <v>128</v>
      </c>
      <c r="B19" s="40">
        <v>356</v>
      </c>
      <c r="C19" s="41">
        <v>100</v>
      </c>
      <c r="D19" s="47"/>
      <c r="E19" s="48">
        <v>17046</v>
      </c>
      <c r="F19" s="46"/>
      <c r="G19" s="41">
        <f t="shared" si="0"/>
        <v>0</v>
      </c>
      <c r="H19" s="46"/>
      <c r="I19" s="41">
        <f t="shared" si="1"/>
        <v>0</v>
      </c>
      <c r="J19" s="45">
        <f t="shared" si="2"/>
        <v>0</v>
      </c>
      <c r="K19" s="41">
        <f t="shared" si="3"/>
        <v>0</v>
      </c>
    </row>
    <row r="20" spans="1:11" ht="15.95" customHeight="1" x14ac:dyDescent="0.4">
      <c r="A20" s="39" t="s">
        <v>129</v>
      </c>
      <c r="B20" s="40">
        <v>356</v>
      </c>
      <c r="C20" s="41">
        <v>100</v>
      </c>
      <c r="D20" s="47"/>
      <c r="E20" s="48">
        <v>25720</v>
      </c>
      <c r="F20" s="46"/>
      <c r="G20" s="41">
        <f t="shared" si="0"/>
        <v>0</v>
      </c>
      <c r="H20" s="46"/>
      <c r="I20" s="41">
        <f t="shared" si="1"/>
        <v>0</v>
      </c>
      <c r="J20" s="45">
        <f t="shared" si="2"/>
        <v>0</v>
      </c>
      <c r="K20" s="41">
        <f t="shared" si="3"/>
        <v>0</v>
      </c>
    </row>
    <row r="21" spans="1:11" ht="15.95" customHeight="1" x14ac:dyDescent="0.4">
      <c r="A21" s="39" t="s">
        <v>130</v>
      </c>
      <c r="B21" s="40">
        <v>356</v>
      </c>
      <c r="C21" s="41">
        <v>100</v>
      </c>
      <c r="D21" s="47"/>
      <c r="E21" s="48">
        <v>23572</v>
      </c>
      <c r="F21" s="46"/>
      <c r="G21" s="41">
        <f t="shared" si="0"/>
        <v>0</v>
      </c>
      <c r="H21" s="46"/>
      <c r="I21" s="41">
        <f t="shared" si="1"/>
        <v>0</v>
      </c>
      <c r="J21" s="45">
        <f t="shared" si="2"/>
        <v>0</v>
      </c>
      <c r="K21" s="41">
        <f t="shared" si="3"/>
        <v>0</v>
      </c>
    </row>
    <row r="22" spans="1:11" ht="15.95" customHeight="1" x14ac:dyDescent="0.4">
      <c r="A22" s="39" t="s">
        <v>131</v>
      </c>
      <c r="B22" s="40">
        <v>356</v>
      </c>
      <c r="C22" s="41">
        <v>100</v>
      </c>
      <c r="D22" s="47"/>
      <c r="E22" s="48">
        <v>16922</v>
      </c>
      <c r="F22" s="46"/>
      <c r="G22" s="41">
        <f t="shared" si="0"/>
        <v>0</v>
      </c>
      <c r="H22" s="46"/>
      <c r="I22" s="41">
        <f t="shared" si="1"/>
        <v>0</v>
      </c>
      <c r="J22" s="45">
        <f t="shared" si="2"/>
        <v>0</v>
      </c>
      <c r="K22" s="41">
        <f t="shared" si="3"/>
        <v>0</v>
      </c>
    </row>
    <row r="23" spans="1:11" ht="15.95" customHeight="1" x14ac:dyDescent="0.4">
      <c r="A23" s="39" t="s">
        <v>132</v>
      </c>
      <c r="B23" s="40">
        <v>356</v>
      </c>
      <c r="C23" s="41">
        <v>100</v>
      </c>
      <c r="D23" s="47"/>
      <c r="E23" s="48">
        <v>7295</v>
      </c>
      <c r="F23" s="46"/>
      <c r="G23" s="41">
        <f t="shared" si="0"/>
        <v>0</v>
      </c>
      <c r="H23" s="46"/>
      <c r="I23" s="41">
        <f t="shared" si="1"/>
        <v>0</v>
      </c>
      <c r="J23" s="45">
        <f t="shared" si="2"/>
        <v>0</v>
      </c>
      <c r="K23" s="41">
        <f t="shared" si="3"/>
        <v>0</v>
      </c>
    </row>
    <row r="24" spans="1:11" ht="15.95" customHeight="1" x14ac:dyDescent="0.4">
      <c r="A24" s="39" t="s">
        <v>133</v>
      </c>
      <c r="B24" s="40">
        <v>356</v>
      </c>
      <c r="C24" s="41">
        <v>100</v>
      </c>
      <c r="D24" s="47"/>
      <c r="E24" s="48">
        <v>6794</v>
      </c>
      <c r="F24" s="46"/>
      <c r="G24" s="41">
        <f t="shared" si="0"/>
        <v>0</v>
      </c>
      <c r="H24" s="46"/>
      <c r="I24" s="41">
        <f t="shared" si="1"/>
        <v>0</v>
      </c>
      <c r="J24" s="45">
        <f t="shared" si="2"/>
        <v>0</v>
      </c>
      <c r="K24" s="41">
        <f t="shared" si="3"/>
        <v>0</v>
      </c>
    </row>
    <row r="25" spans="1:11" ht="15.95" customHeight="1" x14ac:dyDescent="0.4">
      <c r="A25" s="39" t="s">
        <v>134</v>
      </c>
      <c r="B25" s="40">
        <v>356</v>
      </c>
      <c r="C25" s="41">
        <v>100</v>
      </c>
      <c r="D25" s="47"/>
      <c r="E25" s="48">
        <v>8967</v>
      </c>
      <c r="F25" s="46"/>
      <c r="G25" s="41">
        <f t="shared" si="0"/>
        <v>0</v>
      </c>
      <c r="H25" s="46"/>
      <c r="I25" s="41">
        <f t="shared" si="1"/>
        <v>0</v>
      </c>
      <c r="J25" s="45">
        <f t="shared" si="2"/>
        <v>0</v>
      </c>
      <c r="K25" s="41">
        <f t="shared" si="3"/>
        <v>0</v>
      </c>
    </row>
    <row r="26" spans="1:11" ht="15.95" customHeight="1" x14ac:dyDescent="0.4">
      <c r="B26" s="49"/>
      <c r="C26" s="49" t="s">
        <v>58</v>
      </c>
      <c r="D26" s="41">
        <f>SUM(D14:D25)</f>
        <v>75574</v>
      </c>
      <c r="E26" s="41">
        <f>SUM(E14:E25)</f>
        <v>126703</v>
      </c>
      <c r="F26" s="41">
        <f>SUM(F14:F25)</f>
        <v>0</v>
      </c>
      <c r="G26" s="41">
        <f>SUM(G14:G25)</f>
        <v>0</v>
      </c>
      <c r="H26" s="46"/>
      <c r="I26" s="41">
        <f t="shared" ref="I26:K26" si="4">SUM(I14:I25)</f>
        <v>0</v>
      </c>
      <c r="J26" s="45">
        <f t="shared" si="4"/>
        <v>0</v>
      </c>
      <c r="K26" s="41">
        <f t="shared" si="4"/>
        <v>0</v>
      </c>
    </row>
    <row r="27" spans="1:11" ht="51.75" customHeight="1" thickBot="1" x14ac:dyDescent="0.45">
      <c r="B27" s="49"/>
      <c r="C27" s="49" t="s">
        <v>59</v>
      </c>
      <c r="D27" s="87">
        <f>SUM(D26:F26)</f>
        <v>202277</v>
      </c>
      <c r="E27" s="88"/>
      <c r="F27" s="89"/>
      <c r="G27" s="49"/>
      <c r="H27" s="49"/>
      <c r="I27" s="49"/>
      <c r="J27" s="49"/>
      <c r="K27" s="49"/>
    </row>
    <row r="28" spans="1:11" ht="32.25" customHeight="1" thickBot="1" x14ac:dyDescent="0.45">
      <c r="B28" s="49"/>
      <c r="C28" s="49"/>
      <c r="D28" s="49"/>
      <c r="E28" s="49"/>
      <c r="F28" s="49"/>
      <c r="G28" s="49"/>
      <c r="H28" s="93" t="s">
        <v>94</v>
      </c>
      <c r="I28" s="94"/>
      <c r="J28" s="91">
        <f>ROUNDDOWN(K26*100/110,0)</f>
        <v>0</v>
      </c>
      <c r="K28" s="92"/>
    </row>
    <row r="29" spans="1:11" ht="54.75" customHeight="1" x14ac:dyDescent="0.4">
      <c r="B29" s="49"/>
      <c r="C29" s="49"/>
      <c r="D29" s="49"/>
      <c r="E29" s="49"/>
      <c r="F29" s="49"/>
      <c r="G29" s="49"/>
      <c r="H29" s="81" t="s">
        <v>95</v>
      </c>
      <c r="I29" s="81"/>
      <c r="J29" s="81"/>
      <c r="K29" s="81"/>
    </row>
    <row r="30" spans="1:11" x14ac:dyDescent="0.4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4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4"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2:11" x14ac:dyDescent="0.4"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2:11" x14ac:dyDescent="0.4"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2:11" x14ac:dyDescent="0.4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2:11" x14ac:dyDescent="0.4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2:11" x14ac:dyDescent="0.4"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2:11" x14ac:dyDescent="0.4">
      <c r="B38" s="49"/>
      <c r="C38" s="49"/>
      <c r="D38" s="49"/>
      <c r="E38" s="49"/>
      <c r="F38" s="49"/>
      <c r="G38" s="49"/>
      <c r="H38" s="49"/>
      <c r="I38" s="49"/>
      <c r="J38" s="49"/>
      <c r="K38" s="49"/>
    </row>
  </sheetData>
  <protectedRanges>
    <protectedRange sqref="F6 F8:F9" name="範囲1_2_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&amp;R別紙2-12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6B693-0387-46A7-A07D-7AA44A9CFF4A}">
  <sheetPr>
    <tabColor theme="5" tint="0.79998168889431442"/>
    <pageSetUpPr fitToPage="1"/>
  </sheetPr>
  <dimension ref="A2:K38"/>
  <sheetViews>
    <sheetView topLeftCell="A17" workbookViewId="0">
      <selection activeCell="E3" sqref="E3"/>
    </sheetView>
  </sheetViews>
  <sheetFormatPr defaultRowHeight="18.7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79" t="s">
        <v>96</v>
      </c>
      <c r="B2" s="79"/>
      <c r="C2" s="79"/>
      <c r="D2" s="79"/>
      <c r="E2" s="79"/>
      <c r="F2" s="79"/>
      <c r="G2" s="26">
        <f>D27</f>
        <v>30433</v>
      </c>
      <c r="H2" s="1" t="s">
        <v>36</v>
      </c>
    </row>
    <row r="3" spans="1:11" ht="21" customHeight="1" x14ac:dyDescent="0.4">
      <c r="A3" s="21" t="s">
        <v>37</v>
      </c>
    </row>
    <row r="4" spans="1:11" ht="8.25" customHeight="1" x14ac:dyDescent="0.4"/>
    <row r="5" spans="1:11" ht="18" customHeight="1" thickBot="1" x14ac:dyDescent="0.45">
      <c r="C5" s="76" t="s">
        <v>3</v>
      </c>
      <c r="D5" s="76"/>
      <c r="E5" s="76"/>
      <c r="F5" s="70" t="s">
        <v>38</v>
      </c>
      <c r="G5" s="76"/>
    </row>
    <row r="6" spans="1:11" ht="18" customHeight="1" thickBot="1" x14ac:dyDescent="0.45">
      <c r="C6" s="76" t="s">
        <v>39</v>
      </c>
      <c r="D6" s="76" t="s">
        <v>40</v>
      </c>
      <c r="E6" s="80"/>
      <c r="F6" s="29"/>
      <c r="G6" s="28" t="s">
        <v>41</v>
      </c>
    </row>
    <row r="7" spans="1:11" ht="18" customHeight="1" thickBot="1" x14ac:dyDescent="0.45">
      <c r="C7" s="76"/>
      <c r="D7" s="76" t="s">
        <v>42</v>
      </c>
      <c r="E7" s="76"/>
      <c r="F7" s="50"/>
      <c r="G7" s="19" t="s">
        <v>41</v>
      </c>
    </row>
    <row r="8" spans="1:11" ht="18" customHeight="1" thickBot="1" x14ac:dyDescent="0.45">
      <c r="C8" s="76" t="s">
        <v>43</v>
      </c>
      <c r="D8" s="82" t="s">
        <v>44</v>
      </c>
      <c r="E8" s="83"/>
      <c r="F8" s="51"/>
      <c r="G8" s="31" t="s">
        <v>45</v>
      </c>
    </row>
    <row r="9" spans="1:11" ht="18" customHeight="1" thickBot="1" x14ac:dyDescent="0.45">
      <c r="C9" s="76"/>
      <c r="D9" s="84" t="s">
        <v>46</v>
      </c>
      <c r="E9" s="85"/>
      <c r="F9" s="32"/>
      <c r="G9" s="33" t="s">
        <v>45</v>
      </c>
    </row>
    <row r="10" spans="1:11" ht="18" customHeight="1" x14ac:dyDescent="0.4">
      <c r="C10" s="76"/>
      <c r="D10" s="76"/>
      <c r="E10" s="76"/>
      <c r="F10" s="34"/>
      <c r="G10" s="19" t="s">
        <v>45</v>
      </c>
    </row>
    <row r="12" spans="1:11" x14ac:dyDescent="0.4">
      <c r="A12" s="35"/>
      <c r="B12" s="36" t="s">
        <v>47</v>
      </c>
      <c r="C12" s="36" t="s">
        <v>48</v>
      </c>
      <c r="D12" s="36" t="s">
        <v>44</v>
      </c>
      <c r="E12" s="36" t="s">
        <v>46</v>
      </c>
      <c r="F12" s="35"/>
      <c r="G12" s="86" t="s">
        <v>49</v>
      </c>
      <c r="H12" s="76"/>
      <c r="I12" s="76" t="s">
        <v>50</v>
      </c>
      <c r="J12" s="76" t="s">
        <v>51</v>
      </c>
      <c r="K12" s="76" t="s">
        <v>52</v>
      </c>
    </row>
    <row r="13" spans="1:11" x14ac:dyDescent="0.4">
      <c r="A13" s="9"/>
      <c r="B13" s="37" t="s">
        <v>53</v>
      </c>
      <c r="C13" s="37" t="s">
        <v>54</v>
      </c>
      <c r="D13" s="37" t="s">
        <v>55</v>
      </c>
      <c r="E13" s="37" t="s">
        <v>55</v>
      </c>
      <c r="F13" s="9"/>
      <c r="G13" s="38" t="s">
        <v>56</v>
      </c>
      <c r="H13" s="6" t="s">
        <v>57</v>
      </c>
      <c r="I13" s="76"/>
      <c r="J13" s="76"/>
      <c r="K13" s="76"/>
    </row>
    <row r="14" spans="1:11" ht="15.95" customHeight="1" x14ac:dyDescent="0.4">
      <c r="A14" s="39" t="s">
        <v>123</v>
      </c>
      <c r="B14" s="40">
        <v>35</v>
      </c>
      <c r="C14" s="40">
        <v>100</v>
      </c>
      <c r="D14" s="42">
        <v>3193</v>
      </c>
      <c r="E14" s="43"/>
      <c r="F14" s="44"/>
      <c r="G14" s="41">
        <f>ROUNDDOWN($F$6*B14*(1.85-C14/100),2)</f>
        <v>0</v>
      </c>
      <c r="H14" s="46"/>
      <c r="I14" s="41">
        <f>G14+H14</f>
        <v>0</v>
      </c>
      <c r="J14" s="45">
        <f>ROUNDDOWN(D14*$F$8+E14*$F$9+F14*$F$10,2)</f>
        <v>0</v>
      </c>
      <c r="K14" s="41">
        <f>ROUNDDOWN(I14+J14,0)</f>
        <v>0</v>
      </c>
    </row>
    <row r="15" spans="1:11" ht="15.95" customHeight="1" x14ac:dyDescent="0.4">
      <c r="A15" s="39" t="s">
        <v>124</v>
      </c>
      <c r="B15" s="40">
        <v>35</v>
      </c>
      <c r="C15" s="41">
        <v>100</v>
      </c>
      <c r="D15" s="42">
        <v>2993</v>
      </c>
      <c r="E15" s="43"/>
      <c r="F15" s="46"/>
      <c r="G15" s="41">
        <f t="shared" ref="G15:G25" si="0">ROUNDDOWN($F$6*B15*(1.85-C15/100),2)</f>
        <v>0</v>
      </c>
      <c r="H15" s="46"/>
      <c r="I15" s="41">
        <f t="shared" ref="I15:I25" si="1">G15+H15</f>
        <v>0</v>
      </c>
      <c r="J15" s="45">
        <f t="shared" ref="J15:J25" si="2">ROUNDDOWN(D15*$F$8+E15*$F$9+F15*$F$10,2)</f>
        <v>0</v>
      </c>
      <c r="K15" s="41">
        <f t="shared" ref="K15:K25" si="3">ROUNDDOWN(I15+J15,0)</f>
        <v>0</v>
      </c>
    </row>
    <row r="16" spans="1:11" ht="15.95" customHeight="1" x14ac:dyDescent="0.4">
      <c r="A16" s="39" t="s">
        <v>125</v>
      </c>
      <c r="B16" s="40">
        <v>35</v>
      </c>
      <c r="C16" s="41">
        <v>100</v>
      </c>
      <c r="D16" s="42">
        <v>2775</v>
      </c>
      <c r="E16" s="43"/>
      <c r="F16" s="46"/>
      <c r="G16" s="41">
        <f t="shared" si="0"/>
        <v>0</v>
      </c>
      <c r="H16" s="46"/>
      <c r="I16" s="41">
        <f t="shared" si="1"/>
        <v>0</v>
      </c>
      <c r="J16" s="45">
        <f t="shared" si="2"/>
        <v>0</v>
      </c>
      <c r="K16" s="41">
        <f t="shared" si="3"/>
        <v>0</v>
      </c>
    </row>
    <row r="17" spans="1:11" ht="15.95" customHeight="1" x14ac:dyDescent="0.4">
      <c r="A17" s="39" t="s">
        <v>126</v>
      </c>
      <c r="B17" s="40">
        <v>35</v>
      </c>
      <c r="C17" s="41">
        <v>100</v>
      </c>
      <c r="D17" s="47"/>
      <c r="E17" s="48">
        <v>2335</v>
      </c>
      <c r="F17" s="46"/>
      <c r="G17" s="41">
        <f t="shared" si="0"/>
        <v>0</v>
      </c>
      <c r="H17" s="46"/>
      <c r="I17" s="41">
        <f t="shared" si="1"/>
        <v>0</v>
      </c>
      <c r="J17" s="45">
        <f t="shared" si="2"/>
        <v>0</v>
      </c>
      <c r="K17" s="41">
        <f t="shared" si="3"/>
        <v>0</v>
      </c>
    </row>
    <row r="18" spans="1:11" ht="15.95" customHeight="1" x14ac:dyDescent="0.4">
      <c r="A18" s="39" t="s">
        <v>127</v>
      </c>
      <c r="B18" s="40">
        <v>35</v>
      </c>
      <c r="C18" s="41">
        <v>100</v>
      </c>
      <c r="D18" s="47"/>
      <c r="E18" s="48">
        <v>1971</v>
      </c>
      <c r="F18" s="46"/>
      <c r="G18" s="41">
        <f t="shared" si="0"/>
        <v>0</v>
      </c>
      <c r="H18" s="46"/>
      <c r="I18" s="41">
        <f t="shared" si="1"/>
        <v>0</v>
      </c>
      <c r="J18" s="45">
        <f t="shared" si="2"/>
        <v>0</v>
      </c>
      <c r="K18" s="41">
        <f t="shared" si="3"/>
        <v>0</v>
      </c>
    </row>
    <row r="19" spans="1:11" ht="15.95" customHeight="1" x14ac:dyDescent="0.4">
      <c r="A19" s="39" t="s">
        <v>128</v>
      </c>
      <c r="B19" s="40">
        <v>35</v>
      </c>
      <c r="C19" s="41">
        <v>100</v>
      </c>
      <c r="D19" s="47"/>
      <c r="E19" s="48">
        <v>2907</v>
      </c>
      <c r="F19" s="46"/>
      <c r="G19" s="41">
        <f t="shared" si="0"/>
        <v>0</v>
      </c>
      <c r="H19" s="46"/>
      <c r="I19" s="41">
        <f t="shared" si="1"/>
        <v>0</v>
      </c>
      <c r="J19" s="45">
        <f t="shared" si="2"/>
        <v>0</v>
      </c>
      <c r="K19" s="41">
        <f t="shared" si="3"/>
        <v>0</v>
      </c>
    </row>
    <row r="20" spans="1:11" ht="15.95" customHeight="1" x14ac:dyDescent="0.4">
      <c r="A20" s="39" t="s">
        <v>129</v>
      </c>
      <c r="B20" s="40">
        <v>35</v>
      </c>
      <c r="C20" s="41">
        <v>100</v>
      </c>
      <c r="D20" s="47"/>
      <c r="E20" s="48">
        <v>3160</v>
      </c>
      <c r="F20" s="46"/>
      <c r="G20" s="41">
        <f t="shared" si="0"/>
        <v>0</v>
      </c>
      <c r="H20" s="46"/>
      <c r="I20" s="41">
        <f t="shared" si="1"/>
        <v>0</v>
      </c>
      <c r="J20" s="45">
        <f t="shared" si="2"/>
        <v>0</v>
      </c>
      <c r="K20" s="41">
        <f t="shared" si="3"/>
        <v>0</v>
      </c>
    </row>
    <row r="21" spans="1:11" ht="15.95" customHeight="1" x14ac:dyDescent="0.4">
      <c r="A21" s="39" t="s">
        <v>130</v>
      </c>
      <c r="B21" s="40">
        <v>35</v>
      </c>
      <c r="C21" s="41">
        <v>100</v>
      </c>
      <c r="D21" s="47"/>
      <c r="E21" s="48">
        <v>2584</v>
      </c>
      <c r="F21" s="46"/>
      <c r="G21" s="41">
        <f t="shared" si="0"/>
        <v>0</v>
      </c>
      <c r="H21" s="46"/>
      <c r="I21" s="41">
        <f t="shared" si="1"/>
        <v>0</v>
      </c>
      <c r="J21" s="45">
        <f t="shared" si="2"/>
        <v>0</v>
      </c>
      <c r="K21" s="41">
        <f t="shared" si="3"/>
        <v>0</v>
      </c>
    </row>
    <row r="22" spans="1:11" ht="15.95" customHeight="1" x14ac:dyDescent="0.4">
      <c r="A22" s="39" t="s">
        <v>131</v>
      </c>
      <c r="B22" s="40">
        <v>35</v>
      </c>
      <c r="C22" s="41">
        <v>100</v>
      </c>
      <c r="D22" s="47"/>
      <c r="E22" s="48">
        <v>2529</v>
      </c>
      <c r="F22" s="46"/>
      <c r="G22" s="41">
        <f t="shared" si="0"/>
        <v>0</v>
      </c>
      <c r="H22" s="46"/>
      <c r="I22" s="41">
        <f t="shared" si="1"/>
        <v>0</v>
      </c>
      <c r="J22" s="45">
        <f t="shared" si="2"/>
        <v>0</v>
      </c>
      <c r="K22" s="41">
        <f t="shared" si="3"/>
        <v>0</v>
      </c>
    </row>
    <row r="23" spans="1:11" ht="15.95" customHeight="1" x14ac:dyDescent="0.4">
      <c r="A23" s="39" t="s">
        <v>132</v>
      </c>
      <c r="B23" s="40">
        <v>35</v>
      </c>
      <c r="C23" s="41">
        <v>100</v>
      </c>
      <c r="D23" s="47"/>
      <c r="E23" s="48">
        <v>1914</v>
      </c>
      <c r="F23" s="46"/>
      <c r="G23" s="41">
        <f t="shared" si="0"/>
        <v>0</v>
      </c>
      <c r="H23" s="46"/>
      <c r="I23" s="41">
        <f t="shared" si="1"/>
        <v>0</v>
      </c>
      <c r="J23" s="45">
        <f t="shared" si="2"/>
        <v>0</v>
      </c>
      <c r="K23" s="41">
        <f t="shared" si="3"/>
        <v>0</v>
      </c>
    </row>
    <row r="24" spans="1:11" ht="15.95" customHeight="1" x14ac:dyDescent="0.4">
      <c r="A24" s="39" t="s">
        <v>133</v>
      </c>
      <c r="B24" s="40">
        <v>35</v>
      </c>
      <c r="C24" s="41">
        <v>100</v>
      </c>
      <c r="D24" s="47"/>
      <c r="E24" s="48">
        <v>1946</v>
      </c>
      <c r="F24" s="46"/>
      <c r="G24" s="41">
        <f t="shared" si="0"/>
        <v>0</v>
      </c>
      <c r="H24" s="46"/>
      <c r="I24" s="41">
        <f t="shared" si="1"/>
        <v>0</v>
      </c>
      <c r="J24" s="45">
        <f t="shared" si="2"/>
        <v>0</v>
      </c>
      <c r="K24" s="41">
        <f t="shared" si="3"/>
        <v>0</v>
      </c>
    </row>
    <row r="25" spans="1:11" ht="15.95" customHeight="1" x14ac:dyDescent="0.4">
      <c r="A25" s="39" t="s">
        <v>134</v>
      </c>
      <c r="B25" s="40">
        <v>35</v>
      </c>
      <c r="C25" s="41">
        <v>100</v>
      </c>
      <c r="D25" s="47"/>
      <c r="E25" s="48">
        <v>2126</v>
      </c>
      <c r="F25" s="46"/>
      <c r="G25" s="41">
        <f t="shared" si="0"/>
        <v>0</v>
      </c>
      <c r="H25" s="46"/>
      <c r="I25" s="41">
        <f t="shared" si="1"/>
        <v>0</v>
      </c>
      <c r="J25" s="45">
        <f t="shared" si="2"/>
        <v>0</v>
      </c>
      <c r="K25" s="41">
        <f t="shared" si="3"/>
        <v>0</v>
      </c>
    </row>
    <row r="26" spans="1:11" ht="15.95" customHeight="1" x14ac:dyDescent="0.4">
      <c r="B26" s="49"/>
      <c r="C26" s="49" t="s">
        <v>58</v>
      </c>
      <c r="D26" s="41">
        <f>SUM(D14:D25)</f>
        <v>8961</v>
      </c>
      <c r="E26" s="41">
        <f>SUM(E14:E25)</f>
        <v>21472</v>
      </c>
      <c r="F26" s="41">
        <f>SUM(F14:F25)</f>
        <v>0</v>
      </c>
      <c r="G26" s="41">
        <f>SUM(G14:G25)</f>
        <v>0</v>
      </c>
      <c r="H26" s="46"/>
      <c r="I26" s="41">
        <f t="shared" ref="I26:K26" si="4">SUM(I14:I25)</f>
        <v>0</v>
      </c>
      <c r="J26" s="45">
        <f t="shared" si="4"/>
        <v>0</v>
      </c>
      <c r="K26" s="41">
        <f t="shared" si="4"/>
        <v>0</v>
      </c>
    </row>
    <row r="27" spans="1:11" ht="51.75" customHeight="1" thickBot="1" x14ac:dyDescent="0.45">
      <c r="B27" s="49"/>
      <c r="C27" s="49" t="s">
        <v>59</v>
      </c>
      <c r="D27" s="87">
        <f>SUM(D26:F26)</f>
        <v>30433</v>
      </c>
      <c r="E27" s="88"/>
      <c r="F27" s="89"/>
      <c r="G27" s="49"/>
      <c r="H27" s="49"/>
      <c r="I27" s="49"/>
      <c r="J27" s="49"/>
      <c r="K27" s="49"/>
    </row>
    <row r="28" spans="1:11" ht="32.25" customHeight="1" thickBot="1" x14ac:dyDescent="0.45">
      <c r="B28" s="49"/>
      <c r="C28" s="49"/>
      <c r="D28" s="49"/>
      <c r="E28" s="49"/>
      <c r="F28" s="49"/>
      <c r="G28" s="49"/>
      <c r="H28" s="93" t="s">
        <v>97</v>
      </c>
      <c r="I28" s="94"/>
      <c r="J28" s="91">
        <f>ROUNDDOWN(K26*100/110,0)</f>
        <v>0</v>
      </c>
      <c r="K28" s="92"/>
    </row>
    <row r="29" spans="1:11" ht="54.75" customHeight="1" x14ac:dyDescent="0.4">
      <c r="B29" s="49"/>
      <c r="C29" s="49"/>
      <c r="D29" s="49"/>
      <c r="E29" s="49"/>
      <c r="F29" s="49"/>
      <c r="G29" s="49"/>
      <c r="H29" s="81" t="s">
        <v>98</v>
      </c>
      <c r="I29" s="81"/>
      <c r="J29" s="81"/>
      <c r="K29" s="81"/>
    </row>
    <row r="30" spans="1:11" x14ac:dyDescent="0.4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4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4"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2:11" x14ac:dyDescent="0.4"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2:11" x14ac:dyDescent="0.4"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2:11" x14ac:dyDescent="0.4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2:11" x14ac:dyDescent="0.4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2:11" x14ac:dyDescent="0.4"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2:11" x14ac:dyDescent="0.4">
      <c r="B38" s="49"/>
      <c r="C38" s="49"/>
      <c r="D38" s="49"/>
      <c r="E38" s="49"/>
      <c r="F38" s="49"/>
      <c r="G38" s="49"/>
      <c r="H38" s="49"/>
      <c r="I38" s="49"/>
      <c r="J38" s="49"/>
      <c r="K38" s="49"/>
    </row>
  </sheetData>
  <protectedRanges>
    <protectedRange sqref="F6 F8:F9" name="範囲1_2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&amp;R別紙2-13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28F3C-C3E5-4CAE-9126-DB04C1774896}">
  <sheetPr>
    <tabColor theme="5" tint="0.79998168889431442"/>
    <pageSetUpPr fitToPage="1"/>
  </sheetPr>
  <dimension ref="A2:K38"/>
  <sheetViews>
    <sheetView topLeftCell="A20" workbookViewId="0">
      <selection activeCell="E3" sqref="E3"/>
    </sheetView>
  </sheetViews>
  <sheetFormatPr defaultRowHeight="18.7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37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79" t="s">
        <v>99</v>
      </c>
      <c r="B2" s="79"/>
      <c r="C2" s="79"/>
      <c r="D2" s="79"/>
      <c r="E2" s="79"/>
      <c r="F2" s="79"/>
      <c r="G2" s="26">
        <f>D27</f>
        <v>134474</v>
      </c>
      <c r="H2" s="1" t="s">
        <v>36</v>
      </c>
    </row>
    <row r="3" spans="1:11" ht="21" customHeight="1" x14ac:dyDescent="0.4">
      <c r="A3" s="21" t="s">
        <v>37</v>
      </c>
    </row>
    <row r="4" spans="1:11" ht="8.25" customHeight="1" x14ac:dyDescent="0.4"/>
    <row r="5" spans="1:11" ht="18" customHeight="1" thickBot="1" x14ac:dyDescent="0.45">
      <c r="C5" s="76" t="s">
        <v>3</v>
      </c>
      <c r="D5" s="76"/>
      <c r="E5" s="76"/>
      <c r="F5" s="70" t="s">
        <v>38</v>
      </c>
      <c r="G5" s="76"/>
    </row>
    <row r="6" spans="1:11" ht="18" customHeight="1" thickBot="1" x14ac:dyDescent="0.45">
      <c r="C6" s="76" t="s">
        <v>39</v>
      </c>
      <c r="D6" s="76" t="s">
        <v>40</v>
      </c>
      <c r="E6" s="80"/>
      <c r="F6" s="29"/>
      <c r="G6" s="28" t="s">
        <v>41</v>
      </c>
    </row>
    <row r="7" spans="1:11" ht="18" customHeight="1" thickBot="1" x14ac:dyDescent="0.45">
      <c r="C7" s="76"/>
      <c r="D7" s="76" t="s">
        <v>42</v>
      </c>
      <c r="E7" s="76"/>
      <c r="F7" s="50"/>
      <c r="G7" s="19" t="s">
        <v>41</v>
      </c>
    </row>
    <row r="8" spans="1:11" ht="18" customHeight="1" thickBot="1" x14ac:dyDescent="0.45">
      <c r="C8" s="76" t="s">
        <v>43</v>
      </c>
      <c r="D8" s="82" t="s">
        <v>44</v>
      </c>
      <c r="E8" s="83"/>
      <c r="F8" s="51"/>
      <c r="G8" s="31" t="s">
        <v>45</v>
      </c>
    </row>
    <row r="9" spans="1:11" ht="18" customHeight="1" thickBot="1" x14ac:dyDescent="0.45">
      <c r="C9" s="76"/>
      <c r="D9" s="84" t="s">
        <v>46</v>
      </c>
      <c r="E9" s="85"/>
      <c r="F9" s="32"/>
      <c r="G9" s="33" t="s">
        <v>45</v>
      </c>
    </row>
    <row r="10" spans="1:11" ht="18" customHeight="1" x14ac:dyDescent="0.4">
      <c r="C10" s="76"/>
      <c r="D10" s="76"/>
      <c r="E10" s="76"/>
      <c r="F10" s="34"/>
      <c r="G10" s="19" t="s">
        <v>45</v>
      </c>
    </row>
    <row r="12" spans="1:11" x14ac:dyDescent="0.4">
      <c r="A12" s="35"/>
      <c r="B12" s="36" t="s">
        <v>47</v>
      </c>
      <c r="C12" s="36" t="s">
        <v>48</v>
      </c>
      <c r="D12" s="36" t="s">
        <v>44</v>
      </c>
      <c r="E12" s="36" t="s">
        <v>46</v>
      </c>
      <c r="F12" s="35"/>
      <c r="G12" s="86" t="s">
        <v>49</v>
      </c>
      <c r="H12" s="76"/>
      <c r="I12" s="76" t="s">
        <v>50</v>
      </c>
      <c r="J12" s="76" t="s">
        <v>51</v>
      </c>
      <c r="K12" s="76" t="s">
        <v>52</v>
      </c>
    </row>
    <row r="13" spans="1:11" x14ac:dyDescent="0.4">
      <c r="A13" s="9"/>
      <c r="B13" s="37" t="s">
        <v>53</v>
      </c>
      <c r="C13" s="37" t="s">
        <v>54</v>
      </c>
      <c r="D13" s="37" t="s">
        <v>55</v>
      </c>
      <c r="E13" s="37" t="s">
        <v>55</v>
      </c>
      <c r="F13" s="9"/>
      <c r="G13" s="38" t="s">
        <v>56</v>
      </c>
      <c r="H13" s="6" t="s">
        <v>57</v>
      </c>
      <c r="I13" s="76"/>
      <c r="J13" s="76"/>
      <c r="K13" s="76"/>
    </row>
    <row r="14" spans="1:11" ht="15.95" customHeight="1" x14ac:dyDescent="0.4">
      <c r="A14" s="39" t="s">
        <v>123</v>
      </c>
      <c r="B14" s="40">
        <v>108</v>
      </c>
      <c r="C14" s="40">
        <v>100</v>
      </c>
      <c r="D14" s="42">
        <v>16408</v>
      </c>
      <c r="E14" s="43"/>
      <c r="F14" s="44"/>
      <c r="G14" s="41">
        <f>ROUNDDOWN($F$6*B14*(1.85-C14/100),2)</f>
        <v>0</v>
      </c>
      <c r="H14" s="46"/>
      <c r="I14" s="41">
        <f>G14+H14</f>
        <v>0</v>
      </c>
      <c r="J14" s="45">
        <f>ROUNDDOWN(D14*$F$8+E14*$F$9+F14*$F$10,2)</f>
        <v>0</v>
      </c>
      <c r="K14" s="41">
        <f>ROUNDDOWN(I14+J14,0)</f>
        <v>0</v>
      </c>
    </row>
    <row r="15" spans="1:11" ht="15.95" customHeight="1" x14ac:dyDescent="0.4">
      <c r="A15" s="39" t="s">
        <v>124</v>
      </c>
      <c r="B15" s="40">
        <v>108</v>
      </c>
      <c r="C15" s="41">
        <v>100</v>
      </c>
      <c r="D15" s="42">
        <v>14511</v>
      </c>
      <c r="E15" s="43"/>
      <c r="F15" s="46"/>
      <c r="G15" s="41">
        <f t="shared" ref="G15:G25" si="0">ROUNDDOWN($F$6*B15*(1.85-C15/100),2)</f>
        <v>0</v>
      </c>
      <c r="H15" s="46"/>
      <c r="I15" s="41">
        <f t="shared" ref="I15:I25" si="1">G15+H15</f>
        <v>0</v>
      </c>
      <c r="J15" s="45">
        <f t="shared" ref="J15:J25" si="2">ROUNDDOWN(D15*$F$8+E15*$F$9+F15*$F$10,2)</f>
        <v>0</v>
      </c>
      <c r="K15" s="41">
        <f t="shared" ref="K15:K25" si="3">ROUNDDOWN(I15+J15,0)</f>
        <v>0</v>
      </c>
    </row>
    <row r="16" spans="1:11" ht="15.95" customHeight="1" x14ac:dyDescent="0.4">
      <c r="A16" s="39" t="s">
        <v>125</v>
      </c>
      <c r="B16" s="40">
        <v>108</v>
      </c>
      <c r="C16" s="41">
        <v>100</v>
      </c>
      <c r="D16" s="42">
        <v>13169</v>
      </c>
      <c r="E16" s="43"/>
      <c r="F16" s="46"/>
      <c r="G16" s="41">
        <f t="shared" si="0"/>
        <v>0</v>
      </c>
      <c r="H16" s="46"/>
      <c r="I16" s="41">
        <f t="shared" si="1"/>
        <v>0</v>
      </c>
      <c r="J16" s="45">
        <f t="shared" si="2"/>
        <v>0</v>
      </c>
      <c r="K16" s="41">
        <f t="shared" si="3"/>
        <v>0</v>
      </c>
    </row>
    <row r="17" spans="1:11" ht="15.95" customHeight="1" x14ac:dyDescent="0.4">
      <c r="A17" s="39" t="s">
        <v>126</v>
      </c>
      <c r="B17" s="40">
        <v>108</v>
      </c>
      <c r="C17" s="41">
        <v>100</v>
      </c>
      <c r="D17" s="47"/>
      <c r="E17" s="48">
        <v>9047</v>
      </c>
      <c r="F17" s="46"/>
      <c r="G17" s="41">
        <f t="shared" si="0"/>
        <v>0</v>
      </c>
      <c r="H17" s="46"/>
      <c r="I17" s="41">
        <f t="shared" si="1"/>
        <v>0</v>
      </c>
      <c r="J17" s="45">
        <f t="shared" si="2"/>
        <v>0</v>
      </c>
      <c r="K17" s="41">
        <f t="shared" si="3"/>
        <v>0</v>
      </c>
    </row>
    <row r="18" spans="1:11" ht="15.95" customHeight="1" x14ac:dyDescent="0.4">
      <c r="A18" s="39" t="s">
        <v>127</v>
      </c>
      <c r="B18" s="40">
        <v>108</v>
      </c>
      <c r="C18" s="41">
        <v>100</v>
      </c>
      <c r="D18" s="47"/>
      <c r="E18" s="48">
        <v>8407</v>
      </c>
      <c r="F18" s="46"/>
      <c r="G18" s="41">
        <f t="shared" si="0"/>
        <v>0</v>
      </c>
      <c r="H18" s="46"/>
      <c r="I18" s="41">
        <f t="shared" si="1"/>
        <v>0</v>
      </c>
      <c r="J18" s="45">
        <f t="shared" si="2"/>
        <v>0</v>
      </c>
      <c r="K18" s="41">
        <f t="shared" si="3"/>
        <v>0</v>
      </c>
    </row>
    <row r="19" spans="1:11" ht="15.95" customHeight="1" x14ac:dyDescent="0.4">
      <c r="A19" s="39" t="s">
        <v>128</v>
      </c>
      <c r="B19" s="40">
        <v>108</v>
      </c>
      <c r="C19" s="41">
        <v>100</v>
      </c>
      <c r="D19" s="47"/>
      <c r="E19" s="48">
        <v>11511</v>
      </c>
      <c r="F19" s="46"/>
      <c r="G19" s="41">
        <f t="shared" si="0"/>
        <v>0</v>
      </c>
      <c r="H19" s="46"/>
      <c r="I19" s="41">
        <f t="shared" si="1"/>
        <v>0</v>
      </c>
      <c r="J19" s="45">
        <f t="shared" si="2"/>
        <v>0</v>
      </c>
      <c r="K19" s="41">
        <f t="shared" si="3"/>
        <v>0</v>
      </c>
    </row>
    <row r="20" spans="1:11" ht="15.95" customHeight="1" x14ac:dyDescent="0.4">
      <c r="A20" s="39" t="s">
        <v>129</v>
      </c>
      <c r="B20" s="40">
        <v>108</v>
      </c>
      <c r="C20" s="41">
        <v>100</v>
      </c>
      <c r="D20" s="47"/>
      <c r="E20" s="48">
        <v>14664</v>
      </c>
      <c r="F20" s="46"/>
      <c r="G20" s="41">
        <f t="shared" si="0"/>
        <v>0</v>
      </c>
      <c r="H20" s="46"/>
      <c r="I20" s="41">
        <f t="shared" si="1"/>
        <v>0</v>
      </c>
      <c r="J20" s="45">
        <f t="shared" si="2"/>
        <v>0</v>
      </c>
      <c r="K20" s="41">
        <f t="shared" si="3"/>
        <v>0</v>
      </c>
    </row>
    <row r="21" spans="1:11" ht="15.95" customHeight="1" x14ac:dyDescent="0.4">
      <c r="A21" s="39" t="s">
        <v>130</v>
      </c>
      <c r="B21" s="40">
        <v>108</v>
      </c>
      <c r="C21" s="41">
        <v>100</v>
      </c>
      <c r="D21" s="47"/>
      <c r="E21" s="48">
        <v>11157</v>
      </c>
      <c r="F21" s="46"/>
      <c r="G21" s="41">
        <f t="shared" si="0"/>
        <v>0</v>
      </c>
      <c r="H21" s="46"/>
      <c r="I21" s="41">
        <f t="shared" si="1"/>
        <v>0</v>
      </c>
      <c r="J21" s="45">
        <f t="shared" si="2"/>
        <v>0</v>
      </c>
      <c r="K21" s="41">
        <f t="shared" si="3"/>
        <v>0</v>
      </c>
    </row>
    <row r="22" spans="1:11" ht="15.95" customHeight="1" x14ac:dyDescent="0.4">
      <c r="A22" s="39" t="s">
        <v>131</v>
      </c>
      <c r="B22" s="40">
        <v>108</v>
      </c>
      <c r="C22" s="41">
        <v>100</v>
      </c>
      <c r="D22" s="47"/>
      <c r="E22" s="48">
        <v>10051</v>
      </c>
      <c r="F22" s="46"/>
      <c r="G22" s="41">
        <f t="shared" si="0"/>
        <v>0</v>
      </c>
      <c r="H22" s="46"/>
      <c r="I22" s="41">
        <f t="shared" si="1"/>
        <v>0</v>
      </c>
      <c r="J22" s="45">
        <f t="shared" si="2"/>
        <v>0</v>
      </c>
      <c r="K22" s="41">
        <f t="shared" si="3"/>
        <v>0</v>
      </c>
    </row>
    <row r="23" spans="1:11" ht="15.95" customHeight="1" x14ac:dyDescent="0.4">
      <c r="A23" s="39" t="s">
        <v>132</v>
      </c>
      <c r="B23" s="40">
        <v>108</v>
      </c>
      <c r="C23" s="41">
        <v>100</v>
      </c>
      <c r="D23" s="47"/>
      <c r="E23" s="48">
        <v>7481</v>
      </c>
      <c r="F23" s="46"/>
      <c r="G23" s="41">
        <f t="shared" si="0"/>
        <v>0</v>
      </c>
      <c r="H23" s="46"/>
      <c r="I23" s="41">
        <f t="shared" si="1"/>
        <v>0</v>
      </c>
      <c r="J23" s="45">
        <f t="shared" si="2"/>
        <v>0</v>
      </c>
      <c r="K23" s="41">
        <f t="shared" si="3"/>
        <v>0</v>
      </c>
    </row>
    <row r="24" spans="1:11" ht="15.95" customHeight="1" x14ac:dyDescent="0.4">
      <c r="A24" s="39" t="s">
        <v>133</v>
      </c>
      <c r="B24" s="40">
        <v>108</v>
      </c>
      <c r="C24" s="41">
        <v>100</v>
      </c>
      <c r="D24" s="47"/>
      <c r="E24" s="48">
        <v>7523</v>
      </c>
      <c r="F24" s="46"/>
      <c r="G24" s="41">
        <f t="shared" si="0"/>
        <v>0</v>
      </c>
      <c r="H24" s="46"/>
      <c r="I24" s="41">
        <f t="shared" si="1"/>
        <v>0</v>
      </c>
      <c r="J24" s="45">
        <f t="shared" si="2"/>
        <v>0</v>
      </c>
      <c r="K24" s="41">
        <f t="shared" si="3"/>
        <v>0</v>
      </c>
    </row>
    <row r="25" spans="1:11" ht="15.95" customHeight="1" x14ac:dyDescent="0.4">
      <c r="A25" s="39" t="s">
        <v>134</v>
      </c>
      <c r="B25" s="40">
        <v>108</v>
      </c>
      <c r="C25" s="41">
        <v>100</v>
      </c>
      <c r="D25" s="47"/>
      <c r="E25" s="48">
        <v>10545</v>
      </c>
      <c r="F25" s="46"/>
      <c r="G25" s="41">
        <f t="shared" si="0"/>
        <v>0</v>
      </c>
      <c r="H25" s="46"/>
      <c r="I25" s="41">
        <f t="shared" si="1"/>
        <v>0</v>
      </c>
      <c r="J25" s="45">
        <f t="shared" si="2"/>
        <v>0</v>
      </c>
      <c r="K25" s="41">
        <f t="shared" si="3"/>
        <v>0</v>
      </c>
    </row>
    <row r="26" spans="1:11" ht="15.95" customHeight="1" x14ac:dyDescent="0.4">
      <c r="B26" s="49"/>
      <c r="C26" s="49" t="s">
        <v>58</v>
      </c>
      <c r="D26" s="41">
        <f>SUM(D14:D25)</f>
        <v>44088</v>
      </c>
      <c r="E26" s="41">
        <f>SUM(E14:E25)</f>
        <v>90386</v>
      </c>
      <c r="F26" s="41">
        <f>SUM(F14:F25)</f>
        <v>0</v>
      </c>
      <c r="G26" s="41">
        <f>SUM(G14:G25)</f>
        <v>0</v>
      </c>
      <c r="H26" s="46"/>
      <c r="I26" s="41">
        <f t="shared" ref="I26:K26" si="4">SUM(I14:I25)</f>
        <v>0</v>
      </c>
      <c r="J26" s="45">
        <f t="shared" si="4"/>
        <v>0</v>
      </c>
      <c r="K26" s="41">
        <f t="shared" si="4"/>
        <v>0</v>
      </c>
    </row>
    <row r="27" spans="1:11" ht="51.75" customHeight="1" thickBot="1" x14ac:dyDescent="0.45">
      <c r="B27" s="49"/>
      <c r="C27" s="49" t="s">
        <v>59</v>
      </c>
      <c r="D27" s="87">
        <f>SUM(D26:F26)</f>
        <v>134474</v>
      </c>
      <c r="E27" s="88"/>
      <c r="F27" s="89"/>
      <c r="G27" s="49"/>
      <c r="H27" s="49"/>
      <c r="I27" s="49"/>
      <c r="J27" s="49"/>
      <c r="K27" s="49"/>
    </row>
    <row r="28" spans="1:11" ht="32.25" customHeight="1" thickBot="1" x14ac:dyDescent="0.45">
      <c r="B28" s="49"/>
      <c r="C28" s="49"/>
      <c r="D28" s="49"/>
      <c r="E28" s="49"/>
      <c r="F28" s="49"/>
      <c r="G28" s="49"/>
      <c r="H28" s="93" t="s">
        <v>100</v>
      </c>
      <c r="I28" s="94"/>
      <c r="J28" s="91">
        <f>ROUNDDOWN(K26*100/110,0)</f>
        <v>0</v>
      </c>
      <c r="K28" s="92"/>
    </row>
    <row r="29" spans="1:11" ht="54.75" customHeight="1" x14ac:dyDescent="0.4">
      <c r="B29" s="49"/>
      <c r="C29" s="49"/>
      <c r="D29" s="49"/>
      <c r="E29" s="49"/>
      <c r="F29" s="49"/>
      <c r="G29" s="49"/>
      <c r="H29" s="81" t="s">
        <v>101</v>
      </c>
      <c r="I29" s="81"/>
      <c r="J29" s="81"/>
      <c r="K29" s="81"/>
    </row>
    <row r="30" spans="1:11" x14ac:dyDescent="0.4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4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4"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2:11" x14ac:dyDescent="0.4"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2:11" x14ac:dyDescent="0.4"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2:11" x14ac:dyDescent="0.4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2:11" x14ac:dyDescent="0.4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2:11" x14ac:dyDescent="0.4"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2:11" x14ac:dyDescent="0.4">
      <c r="B38" s="49"/>
      <c r="C38" s="49"/>
      <c r="D38" s="49"/>
      <c r="E38" s="49"/>
      <c r="F38" s="49"/>
      <c r="G38" s="49"/>
      <c r="H38" s="49"/>
      <c r="I38" s="49"/>
      <c r="J38" s="49"/>
      <c r="K38" s="49"/>
    </row>
  </sheetData>
  <protectedRanges>
    <protectedRange sqref="F6 F8:F9" name="範囲1_2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&amp;R別紙2-14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C6AD9-50FC-4782-9D70-C536D22F0E34}">
  <sheetPr>
    <tabColor theme="5" tint="0.79998168889431442"/>
    <pageSetUpPr fitToPage="1"/>
  </sheetPr>
  <dimension ref="A2:K38"/>
  <sheetViews>
    <sheetView topLeftCell="A24" workbookViewId="0">
      <selection activeCell="E3" sqref="E3"/>
    </sheetView>
  </sheetViews>
  <sheetFormatPr defaultRowHeight="18.7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79" t="s">
        <v>102</v>
      </c>
      <c r="B2" s="79"/>
      <c r="C2" s="79"/>
      <c r="D2" s="79"/>
      <c r="E2" s="79"/>
      <c r="F2" s="79"/>
      <c r="G2" s="26">
        <f>D27</f>
        <v>27454</v>
      </c>
      <c r="H2" s="1" t="s">
        <v>36</v>
      </c>
    </row>
    <row r="3" spans="1:11" ht="21" customHeight="1" x14ac:dyDescent="0.4">
      <c r="A3" s="21" t="s">
        <v>37</v>
      </c>
    </row>
    <row r="4" spans="1:11" ht="8.25" customHeight="1" x14ac:dyDescent="0.4"/>
    <row r="5" spans="1:11" ht="18" customHeight="1" thickBot="1" x14ac:dyDescent="0.45">
      <c r="C5" s="76" t="s">
        <v>3</v>
      </c>
      <c r="D5" s="76"/>
      <c r="E5" s="76"/>
      <c r="F5" s="70" t="s">
        <v>38</v>
      </c>
      <c r="G5" s="76"/>
    </row>
    <row r="6" spans="1:11" ht="18" customHeight="1" thickBot="1" x14ac:dyDescent="0.45">
      <c r="C6" s="76" t="s">
        <v>39</v>
      </c>
      <c r="D6" s="76" t="s">
        <v>40</v>
      </c>
      <c r="E6" s="80"/>
      <c r="F6" s="29"/>
      <c r="G6" s="28" t="s">
        <v>41</v>
      </c>
    </row>
    <row r="7" spans="1:11" ht="18" customHeight="1" thickBot="1" x14ac:dyDescent="0.45">
      <c r="C7" s="76"/>
      <c r="D7" s="76" t="s">
        <v>42</v>
      </c>
      <c r="E7" s="76"/>
      <c r="F7" s="50"/>
      <c r="G7" s="19" t="s">
        <v>41</v>
      </c>
    </row>
    <row r="8" spans="1:11" ht="18" customHeight="1" thickBot="1" x14ac:dyDescent="0.45">
      <c r="C8" s="76" t="s">
        <v>43</v>
      </c>
      <c r="D8" s="82" t="s">
        <v>44</v>
      </c>
      <c r="E8" s="83"/>
      <c r="F8" s="51"/>
      <c r="G8" s="31" t="s">
        <v>45</v>
      </c>
    </row>
    <row r="9" spans="1:11" ht="18" customHeight="1" thickBot="1" x14ac:dyDescent="0.45">
      <c r="C9" s="76"/>
      <c r="D9" s="84" t="s">
        <v>46</v>
      </c>
      <c r="E9" s="85"/>
      <c r="F9" s="32"/>
      <c r="G9" s="33" t="s">
        <v>45</v>
      </c>
    </row>
    <row r="10" spans="1:11" ht="18" customHeight="1" x14ac:dyDescent="0.4">
      <c r="C10" s="76"/>
      <c r="D10" s="76"/>
      <c r="E10" s="76"/>
      <c r="F10" s="34"/>
      <c r="G10" s="19" t="s">
        <v>45</v>
      </c>
    </row>
    <row r="12" spans="1:11" x14ac:dyDescent="0.4">
      <c r="A12" s="35"/>
      <c r="B12" s="36" t="s">
        <v>47</v>
      </c>
      <c r="C12" s="36" t="s">
        <v>48</v>
      </c>
      <c r="D12" s="36" t="s">
        <v>44</v>
      </c>
      <c r="E12" s="36" t="s">
        <v>46</v>
      </c>
      <c r="F12" s="35"/>
      <c r="G12" s="86" t="s">
        <v>49</v>
      </c>
      <c r="H12" s="76"/>
      <c r="I12" s="76" t="s">
        <v>50</v>
      </c>
      <c r="J12" s="76" t="s">
        <v>51</v>
      </c>
      <c r="K12" s="76" t="s">
        <v>52</v>
      </c>
    </row>
    <row r="13" spans="1:11" x14ac:dyDescent="0.4">
      <c r="A13" s="9"/>
      <c r="B13" s="37" t="s">
        <v>53</v>
      </c>
      <c r="C13" s="37" t="s">
        <v>54</v>
      </c>
      <c r="D13" s="37" t="s">
        <v>55</v>
      </c>
      <c r="E13" s="37" t="s">
        <v>55</v>
      </c>
      <c r="F13" s="9"/>
      <c r="G13" s="38" t="s">
        <v>56</v>
      </c>
      <c r="H13" s="6" t="s">
        <v>57</v>
      </c>
      <c r="I13" s="76"/>
      <c r="J13" s="76"/>
      <c r="K13" s="76"/>
    </row>
    <row r="14" spans="1:11" ht="15.95" customHeight="1" x14ac:dyDescent="0.4">
      <c r="A14" s="39" t="s">
        <v>123</v>
      </c>
      <c r="B14" s="40">
        <v>185</v>
      </c>
      <c r="C14" s="40">
        <v>100</v>
      </c>
      <c r="D14" s="42">
        <v>2930</v>
      </c>
      <c r="E14" s="43"/>
      <c r="F14" s="44"/>
      <c r="G14" s="41">
        <f>ROUNDDOWN($F$6*B14*(1.85-C14/100),2)</f>
        <v>0</v>
      </c>
      <c r="H14" s="46"/>
      <c r="I14" s="41">
        <f>G14+H14</f>
        <v>0</v>
      </c>
      <c r="J14" s="45">
        <f>ROUNDDOWN(D14*$F$8+E14*$F$9+F14*$F$10,2)</f>
        <v>0</v>
      </c>
      <c r="K14" s="41">
        <f>ROUNDDOWN(I14+J14,0)</f>
        <v>0</v>
      </c>
    </row>
    <row r="15" spans="1:11" ht="15.95" customHeight="1" x14ac:dyDescent="0.4">
      <c r="A15" s="39" t="s">
        <v>124</v>
      </c>
      <c r="B15" s="40">
        <v>185</v>
      </c>
      <c r="C15" s="41">
        <v>100</v>
      </c>
      <c r="D15" s="42">
        <v>3296</v>
      </c>
      <c r="E15" s="43"/>
      <c r="F15" s="46"/>
      <c r="G15" s="41">
        <f t="shared" ref="G15:G25" si="0">ROUNDDOWN($F$6*B15*(1.85-C15/100),2)</f>
        <v>0</v>
      </c>
      <c r="H15" s="46"/>
      <c r="I15" s="41">
        <f t="shared" ref="I15:I25" si="1">G15+H15</f>
        <v>0</v>
      </c>
      <c r="J15" s="45">
        <f t="shared" ref="J15:J25" si="2">ROUNDDOWN(D15*$F$8+E15*$F$9+F15*$F$10,2)</f>
        <v>0</v>
      </c>
      <c r="K15" s="41">
        <f t="shared" ref="K15:K25" si="3">ROUNDDOWN(I15+J15,0)</f>
        <v>0</v>
      </c>
    </row>
    <row r="16" spans="1:11" ht="15.95" customHeight="1" x14ac:dyDescent="0.4">
      <c r="A16" s="39" t="s">
        <v>125</v>
      </c>
      <c r="B16" s="40">
        <v>185</v>
      </c>
      <c r="C16" s="41">
        <v>100</v>
      </c>
      <c r="D16" s="42">
        <v>3164</v>
      </c>
      <c r="E16" s="43"/>
      <c r="F16" s="46"/>
      <c r="G16" s="41">
        <f t="shared" si="0"/>
        <v>0</v>
      </c>
      <c r="H16" s="46"/>
      <c r="I16" s="41">
        <f t="shared" si="1"/>
        <v>0</v>
      </c>
      <c r="J16" s="45">
        <f t="shared" si="2"/>
        <v>0</v>
      </c>
      <c r="K16" s="41">
        <f t="shared" si="3"/>
        <v>0</v>
      </c>
    </row>
    <row r="17" spans="1:11" ht="15.95" customHeight="1" x14ac:dyDescent="0.4">
      <c r="A17" s="39" t="s">
        <v>126</v>
      </c>
      <c r="B17" s="40">
        <v>185</v>
      </c>
      <c r="C17" s="41">
        <v>100</v>
      </c>
      <c r="D17" s="47"/>
      <c r="E17" s="48">
        <v>4818</v>
      </c>
      <c r="F17" s="46"/>
      <c r="G17" s="41">
        <f t="shared" si="0"/>
        <v>0</v>
      </c>
      <c r="H17" s="46"/>
      <c r="I17" s="41">
        <f t="shared" si="1"/>
        <v>0</v>
      </c>
      <c r="J17" s="45">
        <f t="shared" si="2"/>
        <v>0</v>
      </c>
      <c r="K17" s="41">
        <f t="shared" si="3"/>
        <v>0</v>
      </c>
    </row>
    <row r="18" spans="1:11" ht="15.95" customHeight="1" x14ac:dyDescent="0.4">
      <c r="A18" s="39" t="s">
        <v>127</v>
      </c>
      <c r="B18" s="40">
        <v>185</v>
      </c>
      <c r="C18" s="41">
        <v>100</v>
      </c>
      <c r="D18" s="47"/>
      <c r="E18" s="48">
        <v>1284</v>
      </c>
      <c r="F18" s="46"/>
      <c r="G18" s="41">
        <f t="shared" si="0"/>
        <v>0</v>
      </c>
      <c r="H18" s="46"/>
      <c r="I18" s="41">
        <f t="shared" si="1"/>
        <v>0</v>
      </c>
      <c r="J18" s="45">
        <f t="shared" si="2"/>
        <v>0</v>
      </c>
      <c r="K18" s="41">
        <f t="shared" si="3"/>
        <v>0</v>
      </c>
    </row>
    <row r="19" spans="1:11" ht="15.95" customHeight="1" x14ac:dyDescent="0.4">
      <c r="A19" s="39" t="s">
        <v>128</v>
      </c>
      <c r="B19" s="40">
        <v>185</v>
      </c>
      <c r="C19" s="41">
        <v>100</v>
      </c>
      <c r="D19" s="47"/>
      <c r="E19" s="48">
        <v>0</v>
      </c>
      <c r="F19" s="46"/>
      <c r="G19" s="41">
        <f t="shared" si="0"/>
        <v>0</v>
      </c>
      <c r="H19" s="46"/>
      <c r="I19" s="41">
        <f t="shared" si="1"/>
        <v>0</v>
      </c>
      <c r="J19" s="45">
        <f t="shared" si="2"/>
        <v>0</v>
      </c>
      <c r="K19" s="41">
        <f t="shared" si="3"/>
        <v>0</v>
      </c>
    </row>
    <row r="20" spans="1:11" ht="15.95" customHeight="1" x14ac:dyDescent="0.4">
      <c r="A20" s="39" t="s">
        <v>129</v>
      </c>
      <c r="B20" s="40">
        <v>185</v>
      </c>
      <c r="C20" s="41">
        <v>100</v>
      </c>
      <c r="D20" s="47"/>
      <c r="E20" s="48">
        <v>0</v>
      </c>
      <c r="F20" s="46"/>
      <c r="G20" s="41">
        <f t="shared" si="0"/>
        <v>0</v>
      </c>
      <c r="H20" s="46"/>
      <c r="I20" s="41">
        <f t="shared" si="1"/>
        <v>0</v>
      </c>
      <c r="J20" s="45">
        <f t="shared" si="2"/>
        <v>0</v>
      </c>
      <c r="K20" s="41">
        <f t="shared" si="3"/>
        <v>0</v>
      </c>
    </row>
    <row r="21" spans="1:11" ht="15.95" customHeight="1" x14ac:dyDescent="0.4">
      <c r="A21" s="39" t="s">
        <v>130</v>
      </c>
      <c r="B21" s="40">
        <v>185</v>
      </c>
      <c r="C21" s="41">
        <v>100</v>
      </c>
      <c r="D21" s="47"/>
      <c r="E21" s="48">
        <v>0</v>
      </c>
      <c r="F21" s="46"/>
      <c r="G21" s="41">
        <f t="shared" si="0"/>
        <v>0</v>
      </c>
      <c r="H21" s="46"/>
      <c r="I21" s="41">
        <f t="shared" si="1"/>
        <v>0</v>
      </c>
      <c r="J21" s="45">
        <f t="shared" si="2"/>
        <v>0</v>
      </c>
      <c r="K21" s="41">
        <f t="shared" si="3"/>
        <v>0</v>
      </c>
    </row>
    <row r="22" spans="1:11" ht="15.95" customHeight="1" x14ac:dyDescent="0.4">
      <c r="A22" s="39" t="s">
        <v>131</v>
      </c>
      <c r="B22" s="40">
        <v>185</v>
      </c>
      <c r="C22" s="41">
        <v>100</v>
      </c>
      <c r="D22" s="47"/>
      <c r="E22" s="48">
        <v>4168</v>
      </c>
      <c r="F22" s="46"/>
      <c r="G22" s="41">
        <f t="shared" si="0"/>
        <v>0</v>
      </c>
      <c r="H22" s="46"/>
      <c r="I22" s="41">
        <f t="shared" si="1"/>
        <v>0</v>
      </c>
      <c r="J22" s="45">
        <f t="shared" si="2"/>
        <v>0</v>
      </c>
      <c r="K22" s="41">
        <f t="shared" si="3"/>
        <v>0</v>
      </c>
    </row>
    <row r="23" spans="1:11" ht="15.95" customHeight="1" x14ac:dyDescent="0.4">
      <c r="A23" s="39" t="s">
        <v>132</v>
      </c>
      <c r="B23" s="40">
        <v>185</v>
      </c>
      <c r="C23" s="41">
        <v>100</v>
      </c>
      <c r="D23" s="47"/>
      <c r="E23" s="48">
        <v>2616</v>
      </c>
      <c r="F23" s="46"/>
      <c r="G23" s="41">
        <f t="shared" si="0"/>
        <v>0</v>
      </c>
      <c r="H23" s="46"/>
      <c r="I23" s="41">
        <f t="shared" si="1"/>
        <v>0</v>
      </c>
      <c r="J23" s="45">
        <f t="shared" si="2"/>
        <v>0</v>
      </c>
      <c r="K23" s="41">
        <f t="shared" si="3"/>
        <v>0</v>
      </c>
    </row>
    <row r="24" spans="1:11" ht="15.95" customHeight="1" x14ac:dyDescent="0.4">
      <c r="A24" s="39" t="s">
        <v>133</v>
      </c>
      <c r="B24" s="40">
        <v>185</v>
      </c>
      <c r="C24" s="41">
        <v>100</v>
      </c>
      <c r="D24" s="47"/>
      <c r="E24" s="48">
        <v>2691</v>
      </c>
      <c r="F24" s="46"/>
      <c r="G24" s="41">
        <f t="shared" si="0"/>
        <v>0</v>
      </c>
      <c r="H24" s="46"/>
      <c r="I24" s="41">
        <f t="shared" si="1"/>
        <v>0</v>
      </c>
      <c r="J24" s="45">
        <f t="shared" si="2"/>
        <v>0</v>
      </c>
      <c r="K24" s="41">
        <f t="shared" si="3"/>
        <v>0</v>
      </c>
    </row>
    <row r="25" spans="1:11" ht="15.95" customHeight="1" x14ac:dyDescent="0.4">
      <c r="A25" s="39" t="s">
        <v>134</v>
      </c>
      <c r="B25" s="40">
        <v>185</v>
      </c>
      <c r="C25" s="41">
        <v>100</v>
      </c>
      <c r="D25" s="47"/>
      <c r="E25" s="48">
        <v>2487</v>
      </c>
      <c r="F25" s="46"/>
      <c r="G25" s="41">
        <f t="shared" si="0"/>
        <v>0</v>
      </c>
      <c r="H25" s="46"/>
      <c r="I25" s="41">
        <f t="shared" si="1"/>
        <v>0</v>
      </c>
      <c r="J25" s="45">
        <f t="shared" si="2"/>
        <v>0</v>
      </c>
      <c r="K25" s="41">
        <f t="shared" si="3"/>
        <v>0</v>
      </c>
    </row>
    <row r="26" spans="1:11" ht="15.95" customHeight="1" x14ac:dyDescent="0.4">
      <c r="B26" s="49"/>
      <c r="C26" s="49" t="s">
        <v>58</v>
      </c>
      <c r="D26" s="41">
        <f>SUM(D14:D25)</f>
        <v>9390</v>
      </c>
      <c r="E26" s="41">
        <f>SUM(E14:E25)</f>
        <v>18064</v>
      </c>
      <c r="F26" s="41">
        <f>SUM(F14:F25)</f>
        <v>0</v>
      </c>
      <c r="G26" s="41">
        <f>SUM(G14:G25)</f>
        <v>0</v>
      </c>
      <c r="H26" s="46"/>
      <c r="I26" s="41">
        <f t="shared" ref="I26:K26" si="4">SUM(I14:I25)</f>
        <v>0</v>
      </c>
      <c r="J26" s="45">
        <f t="shared" si="4"/>
        <v>0</v>
      </c>
      <c r="K26" s="41">
        <f t="shared" si="4"/>
        <v>0</v>
      </c>
    </row>
    <row r="27" spans="1:11" ht="51.75" customHeight="1" thickBot="1" x14ac:dyDescent="0.45">
      <c r="B27" s="49"/>
      <c r="C27" s="49" t="s">
        <v>59</v>
      </c>
      <c r="D27" s="87">
        <f>SUM(D26:F26)</f>
        <v>27454</v>
      </c>
      <c r="E27" s="88"/>
      <c r="F27" s="89"/>
      <c r="G27" s="49"/>
      <c r="H27" s="49"/>
      <c r="I27" s="49"/>
      <c r="J27" s="49"/>
      <c r="K27" s="49"/>
    </row>
    <row r="28" spans="1:11" ht="32.25" customHeight="1" thickBot="1" x14ac:dyDescent="0.45">
      <c r="B28" s="49"/>
      <c r="C28" s="49"/>
      <c r="D28" s="49"/>
      <c r="E28" s="49"/>
      <c r="F28" s="49"/>
      <c r="G28" s="49"/>
      <c r="H28" s="93" t="s">
        <v>103</v>
      </c>
      <c r="I28" s="94"/>
      <c r="J28" s="91">
        <f>ROUNDDOWN(K26*100/110,0)</f>
        <v>0</v>
      </c>
      <c r="K28" s="92"/>
    </row>
    <row r="29" spans="1:11" ht="54.75" customHeight="1" x14ac:dyDescent="0.4">
      <c r="B29" s="49"/>
      <c r="C29" s="49"/>
      <c r="D29" s="49"/>
      <c r="E29" s="49"/>
      <c r="F29" s="49"/>
      <c r="G29" s="49"/>
      <c r="H29" s="81" t="s">
        <v>104</v>
      </c>
      <c r="I29" s="81"/>
      <c r="J29" s="81"/>
      <c r="K29" s="81"/>
    </row>
    <row r="30" spans="1:11" x14ac:dyDescent="0.4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4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4"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2:11" x14ac:dyDescent="0.4"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2:11" x14ac:dyDescent="0.4"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2:11" x14ac:dyDescent="0.4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2:11" x14ac:dyDescent="0.4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2:11" x14ac:dyDescent="0.4"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2:11" x14ac:dyDescent="0.4">
      <c r="B38" s="49"/>
      <c r="C38" s="49"/>
      <c r="D38" s="49"/>
      <c r="E38" s="49"/>
      <c r="F38" s="49"/>
      <c r="G38" s="49"/>
      <c r="H38" s="49"/>
      <c r="I38" s="49"/>
      <c r="J38" s="49"/>
      <c r="K38" s="49"/>
    </row>
  </sheetData>
  <protectedRanges>
    <protectedRange sqref="F6 F8:F9" name="範囲1_2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&amp;R別紙2-15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11E80-E519-4712-A8C2-86DBC1A6C07D}">
  <sheetPr>
    <tabColor theme="5" tint="0.79998168889431442"/>
    <pageSetUpPr fitToPage="1"/>
  </sheetPr>
  <dimension ref="A2:K38"/>
  <sheetViews>
    <sheetView topLeftCell="A20" workbookViewId="0">
      <selection activeCell="E3" sqref="E3"/>
    </sheetView>
  </sheetViews>
  <sheetFormatPr defaultRowHeight="18.7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79" t="s">
        <v>105</v>
      </c>
      <c r="B2" s="79"/>
      <c r="C2" s="79"/>
      <c r="D2" s="79"/>
      <c r="E2" s="79"/>
      <c r="F2" s="79"/>
      <c r="G2" s="26">
        <f>D27</f>
        <v>56488</v>
      </c>
      <c r="H2" s="1" t="s">
        <v>36</v>
      </c>
    </row>
    <row r="3" spans="1:11" ht="21" customHeight="1" x14ac:dyDescent="0.4">
      <c r="A3" s="21" t="s">
        <v>37</v>
      </c>
    </row>
    <row r="4" spans="1:11" ht="8.25" customHeight="1" x14ac:dyDescent="0.4"/>
    <row r="5" spans="1:11" ht="18" customHeight="1" thickBot="1" x14ac:dyDescent="0.45">
      <c r="C5" s="76" t="s">
        <v>3</v>
      </c>
      <c r="D5" s="76"/>
      <c r="E5" s="76"/>
      <c r="F5" s="70" t="s">
        <v>38</v>
      </c>
      <c r="G5" s="76"/>
    </row>
    <row r="6" spans="1:11" ht="18" customHeight="1" thickBot="1" x14ac:dyDescent="0.45">
      <c r="C6" s="76" t="s">
        <v>39</v>
      </c>
      <c r="D6" s="76" t="s">
        <v>40</v>
      </c>
      <c r="E6" s="80"/>
      <c r="F6" s="29"/>
      <c r="G6" s="28" t="s">
        <v>41</v>
      </c>
    </row>
    <row r="7" spans="1:11" ht="18" customHeight="1" thickBot="1" x14ac:dyDescent="0.45">
      <c r="C7" s="76"/>
      <c r="D7" s="76" t="s">
        <v>42</v>
      </c>
      <c r="E7" s="76"/>
      <c r="F7" s="50"/>
      <c r="G7" s="19" t="s">
        <v>41</v>
      </c>
    </row>
    <row r="8" spans="1:11" ht="18" customHeight="1" thickBot="1" x14ac:dyDescent="0.45">
      <c r="C8" s="76" t="s">
        <v>43</v>
      </c>
      <c r="D8" s="82" t="s">
        <v>44</v>
      </c>
      <c r="E8" s="83"/>
      <c r="F8" s="51"/>
      <c r="G8" s="31" t="s">
        <v>45</v>
      </c>
    </row>
    <row r="9" spans="1:11" ht="18" customHeight="1" thickBot="1" x14ac:dyDescent="0.45">
      <c r="C9" s="76"/>
      <c r="D9" s="84" t="s">
        <v>46</v>
      </c>
      <c r="E9" s="85"/>
      <c r="F9" s="32"/>
      <c r="G9" s="33" t="s">
        <v>45</v>
      </c>
    </row>
    <row r="10" spans="1:11" ht="18" customHeight="1" x14ac:dyDescent="0.4">
      <c r="C10" s="76"/>
      <c r="D10" s="76"/>
      <c r="E10" s="76"/>
      <c r="F10" s="34"/>
      <c r="G10" s="19" t="s">
        <v>45</v>
      </c>
    </row>
    <row r="12" spans="1:11" x14ac:dyDescent="0.4">
      <c r="A12" s="35"/>
      <c r="B12" s="36" t="s">
        <v>47</v>
      </c>
      <c r="C12" s="36" t="s">
        <v>48</v>
      </c>
      <c r="D12" s="36" t="s">
        <v>44</v>
      </c>
      <c r="E12" s="36" t="s">
        <v>46</v>
      </c>
      <c r="F12" s="35"/>
      <c r="G12" s="86" t="s">
        <v>49</v>
      </c>
      <c r="H12" s="76"/>
      <c r="I12" s="76" t="s">
        <v>50</v>
      </c>
      <c r="J12" s="76" t="s">
        <v>51</v>
      </c>
      <c r="K12" s="76" t="s">
        <v>52</v>
      </c>
    </row>
    <row r="13" spans="1:11" x14ac:dyDescent="0.4">
      <c r="A13" s="9"/>
      <c r="B13" s="37" t="s">
        <v>53</v>
      </c>
      <c r="C13" s="37" t="s">
        <v>54</v>
      </c>
      <c r="D13" s="37" t="s">
        <v>55</v>
      </c>
      <c r="E13" s="37" t="s">
        <v>55</v>
      </c>
      <c r="F13" s="9"/>
      <c r="G13" s="38" t="s">
        <v>56</v>
      </c>
      <c r="H13" s="6" t="s">
        <v>57</v>
      </c>
      <c r="I13" s="76"/>
      <c r="J13" s="76"/>
      <c r="K13" s="76"/>
    </row>
    <row r="14" spans="1:11" ht="15.95" customHeight="1" x14ac:dyDescent="0.4">
      <c r="A14" s="39" t="s">
        <v>123</v>
      </c>
      <c r="B14" s="40">
        <v>40</v>
      </c>
      <c r="C14" s="40">
        <v>100</v>
      </c>
      <c r="D14" s="42">
        <v>4576</v>
      </c>
      <c r="E14" s="43"/>
      <c r="F14" s="44"/>
      <c r="G14" s="41">
        <f>ROUNDDOWN($F$6*B14*(1.85-C14/100),2)</f>
        <v>0</v>
      </c>
      <c r="H14" s="46"/>
      <c r="I14" s="41">
        <f>G14+H14</f>
        <v>0</v>
      </c>
      <c r="J14" s="45">
        <f>ROUNDDOWN(D14*$F$8+E14*$F$9+F14*$F$10,2)</f>
        <v>0</v>
      </c>
      <c r="K14" s="41">
        <f>ROUNDDOWN(I14+J14,0)</f>
        <v>0</v>
      </c>
    </row>
    <row r="15" spans="1:11" ht="15.95" customHeight="1" x14ac:dyDescent="0.4">
      <c r="A15" s="39" t="s">
        <v>124</v>
      </c>
      <c r="B15" s="40">
        <v>40</v>
      </c>
      <c r="C15" s="41">
        <v>100</v>
      </c>
      <c r="D15" s="42">
        <v>5708</v>
      </c>
      <c r="E15" s="43"/>
      <c r="F15" s="46"/>
      <c r="G15" s="41">
        <f t="shared" ref="G15:G25" si="0">ROUNDDOWN($F$6*B15*(1.85-C15/100),2)</f>
        <v>0</v>
      </c>
      <c r="H15" s="46"/>
      <c r="I15" s="41">
        <f t="shared" ref="I15:I25" si="1">G15+H15</f>
        <v>0</v>
      </c>
      <c r="J15" s="45">
        <f t="shared" ref="J15:J25" si="2">ROUNDDOWN(D15*$F$8+E15*$F$9+F15*$F$10,2)</f>
        <v>0</v>
      </c>
      <c r="K15" s="41">
        <f t="shared" ref="K15:K25" si="3">ROUNDDOWN(I15+J15,0)</f>
        <v>0</v>
      </c>
    </row>
    <row r="16" spans="1:11" ht="15.95" customHeight="1" x14ac:dyDescent="0.4">
      <c r="A16" s="39" t="s">
        <v>125</v>
      </c>
      <c r="B16" s="40">
        <v>40</v>
      </c>
      <c r="C16" s="41">
        <v>100</v>
      </c>
      <c r="D16" s="42">
        <v>4555</v>
      </c>
      <c r="E16" s="43"/>
      <c r="F16" s="46"/>
      <c r="G16" s="41">
        <f t="shared" si="0"/>
        <v>0</v>
      </c>
      <c r="H16" s="46"/>
      <c r="I16" s="41">
        <f t="shared" si="1"/>
        <v>0</v>
      </c>
      <c r="J16" s="45">
        <f t="shared" si="2"/>
        <v>0</v>
      </c>
      <c r="K16" s="41">
        <f t="shared" si="3"/>
        <v>0</v>
      </c>
    </row>
    <row r="17" spans="1:11" ht="15.95" customHeight="1" x14ac:dyDescent="0.4">
      <c r="A17" s="39" t="s">
        <v>126</v>
      </c>
      <c r="B17" s="40">
        <v>40</v>
      </c>
      <c r="C17" s="41">
        <v>100</v>
      </c>
      <c r="D17" s="47"/>
      <c r="E17" s="48">
        <v>4587</v>
      </c>
      <c r="F17" s="46"/>
      <c r="G17" s="41">
        <f t="shared" si="0"/>
        <v>0</v>
      </c>
      <c r="H17" s="46"/>
      <c r="I17" s="41">
        <f t="shared" si="1"/>
        <v>0</v>
      </c>
      <c r="J17" s="45">
        <f t="shared" si="2"/>
        <v>0</v>
      </c>
      <c r="K17" s="41">
        <f t="shared" si="3"/>
        <v>0</v>
      </c>
    </row>
    <row r="18" spans="1:11" ht="15.95" customHeight="1" x14ac:dyDescent="0.4">
      <c r="A18" s="39" t="s">
        <v>127</v>
      </c>
      <c r="B18" s="40">
        <v>40</v>
      </c>
      <c r="C18" s="41">
        <v>100</v>
      </c>
      <c r="D18" s="47"/>
      <c r="E18" s="48">
        <v>4732</v>
      </c>
      <c r="F18" s="46"/>
      <c r="G18" s="41">
        <f t="shared" si="0"/>
        <v>0</v>
      </c>
      <c r="H18" s="46"/>
      <c r="I18" s="41">
        <f t="shared" si="1"/>
        <v>0</v>
      </c>
      <c r="J18" s="45">
        <f t="shared" si="2"/>
        <v>0</v>
      </c>
      <c r="K18" s="41">
        <f t="shared" si="3"/>
        <v>0</v>
      </c>
    </row>
    <row r="19" spans="1:11" ht="15.95" customHeight="1" x14ac:dyDescent="0.4">
      <c r="A19" s="39" t="s">
        <v>128</v>
      </c>
      <c r="B19" s="40">
        <v>40</v>
      </c>
      <c r="C19" s="41">
        <v>100</v>
      </c>
      <c r="D19" s="47"/>
      <c r="E19" s="48">
        <v>4685</v>
      </c>
      <c r="F19" s="46"/>
      <c r="G19" s="41">
        <f t="shared" si="0"/>
        <v>0</v>
      </c>
      <c r="H19" s="46"/>
      <c r="I19" s="41">
        <f t="shared" si="1"/>
        <v>0</v>
      </c>
      <c r="J19" s="45">
        <f t="shared" si="2"/>
        <v>0</v>
      </c>
      <c r="K19" s="41">
        <f t="shared" si="3"/>
        <v>0</v>
      </c>
    </row>
    <row r="20" spans="1:11" ht="15.95" customHeight="1" x14ac:dyDescent="0.4">
      <c r="A20" s="39" t="s">
        <v>129</v>
      </c>
      <c r="B20" s="40">
        <v>40</v>
      </c>
      <c r="C20" s="41">
        <v>100</v>
      </c>
      <c r="D20" s="47"/>
      <c r="E20" s="48">
        <v>4801</v>
      </c>
      <c r="F20" s="46"/>
      <c r="G20" s="41">
        <f t="shared" si="0"/>
        <v>0</v>
      </c>
      <c r="H20" s="46"/>
      <c r="I20" s="41">
        <f t="shared" si="1"/>
        <v>0</v>
      </c>
      <c r="J20" s="45">
        <f t="shared" si="2"/>
        <v>0</v>
      </c>
      <c r="K20" s="41">
        <f t="shared" si="3"/>
        <v>0</v>
      </c>
    </row>
    <row r="21" spans="1:11" ht="15.95" customHeight="1" x14ac:dyDescent="0.4">
      <c r="A21" s="39" t="s">
        <v>130</v>
      </c>
      <c r="B21" s="40">
        <v>40</v>
      </c>
      <c r="C21" s="41">
        <v>100</v>
      </c>
      <c r="D21" s="47"/>
      <c r="E21" s="48">
        <v>4222</v>
      </c>
      <c r="F21" s="46"/>
      <c r="G21" s="41">
        <f t="shared" si="0"/>
        <v>0</v>
      </c>
      <c r="H21" s="46"/>
      <c r="I21" s="41">
        <f t="shared" si="1"/>
        <v>0</v>
      </c>
      <c r="J21" s="45">
        <f t="shared" si="2"/>
        <v>0</v>
      </c>
      <c r="K21" s="41">
        <f t="shared" si="3"/>
        <v>0</v>
      </c>
    </row>
    <row r="22" spans="1:11" ht="15.95" customHeight="1" x14ac:dyDescent="0.4">
      <c r="A22" s="39" t="s">
        <v>131</v>
      </c>
      <c r="B22" s="40">
        <v>40</v>
      </c>
      <c r="C22" s="41">
        <v>100</v>
      </c>
      <c r="D22" s="47"/>
      <c r="E22" s="48">
        <v>4554</v>
      </c>
      <c r="F22" s="46"/>
      <c r="G22" s="41">
        <f t="shared" si="0"/>
        <v>0</v>
      </c>
      <c r="H22" s="46"/>
      <c r="I22" s="41">
        <f t="shared" si="1"/>
        <v>0</v>
      </c>
      <c r="J22" s="45">
        <f t="shared" si="2"/>
        <v>0</v>
      </c>
      <c r="K22" s="41">
        <f t="shared" si="3"/>
        <v>0</v>
      </c>
    </row>
    <row r="23" spans="1:11" ht="15.95" customHeight="1" x14ac:dyDescent="0.4">
      <c r="A23" s="39" t="s">
        <v>132</v>
      </c>
      <c r="B23" s="40">
        <v>40</v>
      </c>
      <c r="C23" s="41">
        <v>100</v>
      </c>
      <c r="D23" s="47"/>
      <c r="E23" s="48">
        <v>4127</v>
      </c>
      <c r="F23" s="46"/>
      <c r="G23" s="41">
        <f t="shared" si="0"/>
        <v>0</v>
      </c>
      <c r="H23" s="46"/>
      <c r="I23" s="41">
        <f t="shared" si="1"/>
        <v>0</v>
      </c>
      <c r="J23" s="45">
        <f t="shared" si="2"/>
        <v>0</v>
      </c>
      <c r="K23" s="41">
        <f t="shared" si="3"/>
        <v>0</v>
      </c>
    </row>
    <row r="24" spans="1:11" ht="15.95" customHeight="1" x14ac:dyDescent="0.4">
      <c r="A24" s="39" t="s">
        <v>133</v>
      </c>
      <c r="B24" s="40">
        <v>40</v>
      </c>
      <c r="C24" s="41">
        <v>100</v>
      </c>
      <c r="D24" s="47"/>
      <c r="E24" s="48">
        <v>4773</v>
      </c>
      <c r="F24" s="46"/>
      <c r="G24" s="41">
        <f t="shared" si="0"/>
        <v>0</v>
      </c>
      <c r="H24" s="46"/>
      <c r="I24" s="41">
        <f t="shared" si="1"/>
        <v>0</v>
      </c>
      <c r="J24" s="45">
        <f t="shared" si="2"/>
        <v>0</v>
      </c>
      <c r="K24" s="41">
        <f t="shared" si="3"/>
        <v>0</v>
      </c>
    </row>
    <row r="25" spans="1:11" ht="15.95" customHeight="1" x14ac:dyDescent="0.4">
      <c r="A25" s="39" t="s">
        <v>134</v>
      </c>
      <c r="B25" s="40">
        <v>40</v>
      </c>
      <c r="C25" s="41">
        <v>100</v>
      </c>
      <c r="D25" s="47"/>
      <c r="E25" s="48">
        <v>5168</v>
      </c>
      <c r="F25" s="46"/>
      <c r="G25" s="41">
        <f t="shared" si="0"/>
        <v>0</v>
      </c>
      <c r="H25" s="46"/>
      <c r="I25" s="41">
        <f t="shared" si="1"/>
        <v>0</v>
      </c>
      <c r="J25" s="45">
        <f t="shared" si="2"/>
        <v>0</v>
      </c>
      <c r="K25" s="41">
        <f t="shared" si="3"/>
        <v>0</v>
      </c>
    </row>
    <row r="26" spans="1:11" ht="15.95" customHeight="1" x14ac:dyDescent="0.4">
      <c r="B26" s="49"/>
      <c r="C26" s="49" t="s">
        <v>58</v>
      </c>
      <c r="D26" s="41">
        <f>SUM(D14:D25)</f>
        <v>14839</v>
      </c>
      <c r="E26" s="41">
        <f>SUM(E14:E25)</f>
        <v>41649</v>
      </c>
      <c r="F26" s="41">
        <f>SUM(F14:F25)</f>
        <v>0</v>
      </c>
      <c r="G26" s="41">
        <f>SUM(G14:G25)</f>
        <v>0</v>
      </c>
      <c r="H26" s="46"/>
      <c r="I26" s="41">
        <f t="shared" ref="I26:K26" si="4">SUM(I14:I25)</f>
        <v>0</v>
      </c>
      <c r="J26" s="45">
        <f t="shared" si="4"/>
        <v>0</v>
      </c>
      <c r="K26" s="41">
        <f t="shared" si="4"/>
        <v>0</v>
      </c>
    </row>
    <row r="27" spans="1:11" ht="51.75" customHeight="1" thickBot="1" x14ac:dyDescent="0.45">
      <c r="B27" s="49"/>
      <c r="C27" s="49" t="s">
        <v>59</v>
      </c>
      <c r="D27" s="87">
        <f>SUM(D26:F26)</f>
        <v>56488</v>
      </c>
      <c r="E27" s="88"/>
      <c r="F27" s="89"/>
      <c r="G27" s="49"/>
      <c r="H27" s="49"/>
      <c r="I27" s="49"/>
      <c r="J27" s="49"/>
      <c r="K27" s="49"/>
    </row>
    <row r="28" spans="1:11" ht="32.25" customHeight="1" thickBot="1" x14ac:dyDescent="0.45">
      <c r="B28" s="49"/>
      <c r="C28" s="49"/>
      <c r="D28" s="49"/>
      <c r="E28" s="49"/>
      <c r="F28" s="49"/>
      <c r="G28" s="49"/>
      <c r="H28" s="93" t="s">
        <v>106</v>
      </c>
      <c r="I28" s="94"/>
      <c r="J28" s="91">
        <f>ROUNDDOWN(K26*100/110,0)</f>
        <v>0</v>
      </c>
      <c r="K28" s="92"/>
    </row>
    <row r="29" spans="1:11" ht="54.75" customHeight="1" x14ac:dyDescent="0.4">
      <c r="B29" s="49"/>
      <c r="C29" s="49"/>
      <c r="D29" s="49"/>
      <c r="E29" s="49"/>
      <c r="F29" s="49"/>
      <c r="G29" s="49"/>
      <c r="H29" s="81" t="s">
        <v>107</v>
      </c>
      <c r="I29" s="81"/>
      <c r="J29" s="81"/>
      <c r="K29" s="81"/>
    </row>
    <row r="30" spans="1:11" x14ac:dyDescent="0.4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4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4"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2:11" x14ac:dyDescent="0.4"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2:11" x14ac:dyDescent="0.4"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2:11" x14ac:dyDescent="0.4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2:11" x14ac:dyDescent="0.4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2:11" x14ac:dyDescent="0.4"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2:11" x14ac:dyDescent="0.4">
      <c r="B38" s="49"/>
      <c r="C38" s="49"/>
      <c r="D38" s="49"/>
      <c r="E38" s="49"/>
      <c r="F38" s="49"/>
      <c r="G38" s="49"/>
      <c r="H38" s="49"/>
      <c r="I38" s="49"/>
      <c r="J38" s="49"/>
      <c r="K38" s="49"/>
    </row>
  </sheetData>
  <protectedRanges>
    <protectedRange sqref="F6 F8:F9" name="範囲1_2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&amp;R別紙2-16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F40D7-3561-410D-812C-F8DF2A1CB127}">
  <sheetPr>
    <tabColor theme="5" tint="0.79998168889431442"/>
    <pageSetUpPr fitToPage="1"/>
  </sheetPr>
  <dimension ref="A2:K38"/>
  <sheetViews>
    <sheetView topLeftCell="A15" workbookViewId="0">
      <selection activeCell="E3" sqref="E3"/>
    </sheetView>
  </sheetViews>
  <sheetFormatPr defaultRowHeight="18.7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19.5" x14ac:dyDescent="0.4">
      <c r="A2" s="79" t="s">
        <v>108</v>
      </c>
      <c r="B2" s="79"/>
      <c r="C2" s="79"/>
      <c r="D2" s="79"/>
      <c r="E2" s="79"/>
      <c r="F2" s="79"/>
      <c r="G2" s="26">
        <f>D27</f>
        <v>108708</v>
      </c>
      <c r="H2" s="1" t="s">
        <v>36</v>
      </c>
    </row>
    <row r="3" spans="1:11" ht="19.5" x14ac:dyDescent="0.4">
      <c r="A3" s="21" t="s">
        <v>37</v>
      </c>
    </row>
    <row r="5" spans="1:11" ht="19.5" thickBot="1" x14ac:dyDescent="0.45">
      <c r="C5" s="80" t="s">
        <v>3</v>
      </c>
      <c r="D5" s="95"/>
      <c r="E5" s="86"/>
      <c r="F5" s="96" t="s">
        <v>38</v>
      </c>
      <c r="G5" s="97"/>
    </row>
    <row r="6" spans="1:11" ht="19.5" thickBot="1" x14ac:dyDescent="0.45">
      <c r="C6" s="70" t="s">
        <v>39</v>
      </c>
      <c r="D6" s="80" t="s">
        <v>40</v>
      </c>
      <c r="E6" s="98"/>
      <c r="F6" s="29"/>
      <c r="G6" s="28" t="s">
        <v>41</v>
      </c>
    </row>
    <row r="7" spans="1:11" ht="19.5" thickBot="1" x14ac:dyDescent="0.45">
      <c r="C7" s="72"/>
      <c r="D7" s="80" t="s">
        <v>42</v>
      </c>
      <c r="E7" s="86"/>
      <c r="F7" s="50"/>
      <c r="G7" s="19" t="s">
        <v>41</v>
      </c>
    </row>
    <row r="8" spans="1:11" ht="19.5" thickBot="1" x14ac:dyDescent="0.45">
      <c r="C8" s="70" t="s">
        <v>43</v>
      </c>
      <c r="D8" s="83" t="s">
        <v>44</v>
      </c>
      <c r="E8" s="99"/>
      <c r="F8" s="51"/>
      <c r="G8" s="31" t="s">
        <v>45</v>
      </c>
    </row>
    <row r="9" spans="1:11" ht="19.5" thickBot="1" x14ac:dyDescent="0.45">
      <c r="C9" s="71"/>
      <c r="D9" s="85" t="s">
        <v>46</v>
      </c>
      <c r="E9" s="100"/>
      <c r="F9" s="32"/>
      <c r="G9" s="33" t="s">
        <v>45</v>
      </c>
    </row>
    <row r="10" spans="1:11" x14ac:dyDescent="0.4">
      <c r="C10" s="72"/>
      <c r="D10" s="80"/>
      <c r="E10" s="86"/>
      <c r="F10" s="34"/>
      <c r="G10" s="19" t="s">
        <v>45</v>
      </c>
    </row>
    <row r="12" spans="1:11" x14ac:dyDescent="0.4">
      <c r="A12" s="35"/>
      <c r="B12" s="36" t="s">
        <v>47</v>
      </c>
      <c r="C12" s="36" t="s">
        <v>48</v>
      </c>
      <c r="D12" s="36" t="s">
        <v>44</v>
      </c>
      <c r="E12" s="36" t="s">
        <v>46</v>
      </c>
      <c r="F12" s="35"/>
      <c r="G12" s="80" t="s">
        <v>49</v>
      </c>
      <c r="H12" s="86"/>
      <c r="I12" s="70" t="s">
        <v>50</v>
      </c>
      <c r="J12" s="70" t="s">
        <v>51</v>
      </c>
      <c r="K12" s="70" t="s">
        <v>52</v>
      </c>
    </row>
    <row r="13" spans="1:11" x14ac:dyDescent="0.4">
      <c r="A13" s="9"/>
      <c r="B13" s="37" t="s">
        <v>53</v>
      </c>
      <c r="C13" s="37" t="s">
        <v>54</v>
      </c>
      <c r="D13" s="37" t="s">
        <v>55</v>
      </c>
      <c r="E13" s="37" t="s">
        <v>55</v>
      </c>
      <c r="F13" s="9"/>
      <c r="G13" s="38" t="s">
        <v>56</v>
      </c>
      <c r="H13" s="6" t="s">
        <v>57</v>
      </c>
      <c r="I13" s="72"/>
      <c r="J13" s="72"/>
      <c r="K13" s="72"/>
    </row>
    <row r="14" spans="1:11" x14ac:dyDescent="0.4">
      <c r="A14" s="39" t="s">
        <v>123</v>
      </c>
      <c r="B14" s="40">
        <v>110</v>
      </c>
      <c r="C14" s="40">
        <v>100</v>
      </c>
      <c r="D14" s="42">
        <v>9502</v>
      </c>
      <c r="E14" s="43"/>
      <c r="F14" s="44"/>
      <c r="G14" s="41">
        <f>ROUNDDOWN($F$6*B14*(1.85-C14/100),2)</f>
        <v>0</v>
      </c>
      <c r="H14" s="46"/>
      <c r="I14" s="41">
        <f>G14+H14</f>
        <v>0</v>
      </c>
      <c r="J14" s="45">
        <f>ROUNDDOWN(D14*$F$8+E14*$F$9+F14*$F$10,2)</f>
        <v>0</v>
      </c>
      <c r="K14" s="41">
        <f>ROUNDDOWN(I14+J14,0)</f>
        <v>0</v>
      </c>
    </row>
    <row r="15" spans="1:11" x14ac:dyDescent="0.4">
      <c r="A15" s="39" t="s">
        <v>124</v>
      </c>
      <c r="B15" s="40">
        <v>110</v>
      </c>
      <c r="C15" s="41">
        <v>100</v>
      </c>
      <c r="D15" s="42">
        <v>10306</v>
      </c>
      <c r="E15" s="43"/>
      <c r="F15" s="46"/>
      <c r="G15" s="41">
        <f t="shared" ref="G15:G25" si="0">ROUNDDOWN($F$6*B15*(1.85-C15/100),2)</f>
        <v>0</v>
      </c>
      <c r="H15" s="46"/>
      <c r="I15" s="41">
        <f t="shared" ref="I15:I25" si="1">G15+H15</f>
        <v>0</v>
      </c>
      <c r="J15" s="45">
        <f t="shared" ref="J15:J25" si="2">ROUNDDOWN(D15*$F$8+E15*$F$9+F15*$F$10,2)</f>
        <v>0</v>
      </c>
      <c r="K15" s="41">
        <f t="shared" ref="K15:K25" si="3">ROUNDDOWN(I15+J15,0)</f>
        <v>0</v>
      </c>
    </row>
    <row r="16" spans="1:11" x14ac:dyDescent="0.4">
      <c r="A16" s="39" t="s">
        <v>125</v>
      </c>
      <c r="B16" s="40">
        <v>110</v>
      </c>
      <c r="C16" s="41">
        <v>100</v>
      </c>
      <c r="D16" s="42">
        <v>10729</v>
      </c>
      <c r="E16" s="43"/>
      <c r="F16" s="46"/>
      <c r="G16" s="41">
        <f t="shared" si="0"/>
        <v>0</v>
      </c>
      <c r="H16" s="46"/>
      <c r="I16" s="41">
        <f t="shared" si="1"/>
        <v>0</v>
      </c>
      <c r="J16" s="45">
        <f t="shared" si="2"/>
        <v>0</v>
      </c>
      <c r="K16" s="41">
        <f t="shared" si="3"/>
        <v>0</v>
      </c>
    </row>
    <row r="17" spans="1:11" x14ac:dyDescent="0.4">
      <c r="A17" s="39" t="s">
        <v>126</v>
      </c>
      <c r="B17" s="40">
        <v>110</v>
      </c>
      <c r="C17" s="41">
        <v>100</v>
      </c>
      <c r="D17" s="47"/>
      <c r="E17" s="48">
        <v>5520</v>
      </c>
      <c r="F17" s="46"/>
      <c r="G17" s="41">
        <f t="shared" si="0"/>
        <v>0</v>
      </c>
      <c r="H17" s="46"/>
      <c r="I17" s="41">
        <f t="shared" si="1"/>
        <v>0</v>
      </c>
      <c r="J17" s="45">
        <f t="shared" si="2"/>
        <v>0</v>
      </c>
      <c r="K17" s="41">
        <f t="shared" si="3"/>
        <v>0</v>
      </c>
    </row>
    <row r="18" spans="1:11" x14ac:dyDescent="0.4">
      <c r="A18" s="39" t="s">
        <v>127</v>
      </c>
      <c r="B18" s="40">
        <v>110</v>
      </c>
      <c r="C18" s="41">
        <v>100</v>
      </c>
      <c r="D18" s="47"/>
      <c r="E18" s="48">
        <v>6530</v>
      </c>
      <c r="F18" s="46"/>
      <c r="G18" s="41">
        <f t="shared" si="0"/>
        <v>0</v>
      </c>
      <c r="H18" s="46"/>
      <c r="I18" s="41">
        <f t="shared" si="1"/>
        <v>0</v>
      </c>
      <c r="J18" s="45">
        <f t="shared" si="2"/>
        <v>0</v>
      </c>
      <c r="K18" s="41">
        <f t="shared" si="3"/>
        <v>0</v>
      </c>
    </row>
    <row r="19" spans="1:11" x14ac:dyDescent="0.4">
      <c r="A19" s="39" t="s">
        <v>128</v>
      </c>
      <c r="B19" s="40">
        <v>110</v>
      </c>
      <c r="C19" s="41">
        <v>100</v>
      </c>
      <c r="D19" s="47"/>
      <c r="E19" s="48">
        <v>12864</v>
      </c>
      <c r="F19" s="46"/>
      <c r="G19" s="41">
        <f t="shared" si="0"/>
        <v>0</v>
      </c>
      <c r="H19" s="46"/>
      <c r="I19" s="41">
        <f t="shared" si="1"/>
        <v>0</v>
      </c>
      <c r="J19" s="45">
        <f t="shared" si="2"/>
        <v>0</v>
      </c>
      <c r="K19" s="41">
        <f t="shared" si="3"/>
        <v>0</v>
      </c>
    </row>
    <row r="20" spans="1:11" x14ac:dyDescent="0.4">
      <c r="A20" s="39" t="s">
        <v>129</v>
      </c>
      <c r="B20" s="40">
        <v>110</v>
      </c>
      <c r="C20" s="41">
        <v>100</v>
      </c>
      <c r="D20" s="47"/>
      <c r="E20" s="48">
        <v>12717</v>
      </c>
      <c r="F20" s="46"/>
      <c r="G20" s="41">
        <f>ROUNDDOWN($F$6*B20*(1.85-C20/100),2)</f>
        <v>0</v>
      </c>
      <c r="H20" s="46"/>
      <c r="I20" s="41">
        <f t="shared" si="1"/>
        <v>0</v>
      </c>
      <c r="J20" s="45">
        <f t="shared" si="2"/>
        <v>0</v>
      </c>
      <c r="K20" s="41">
        <f t="shared" si="3"/>
        <v>0</v>
      </c>
    </row>
    <row r="21" spans="1:11" x14ac:dyDescent="0.4">
      <c r="A21" s="39" t="s">
        <v>130</v>
      </c>
      <c r="B21" s="40">
        <v>110</v>
      </c>
      <c r="C21" s="41">
        <v>100</v>
      </c>
      <c r="D21" s="47"/>
      <c r="E21" s="48">
        <v>13718</v>
      </c>
      <c r="F21" s="46"/>
      <c r="G21" s="41">
        <f t="shared" si="0"/>
        <v>0</v>
      </c>
      <c r="H21" s="46"/>
      <c r="I21" s="41">
        <f t="shared" si="1"/>
        <v>0</v>
      </c>
      <c r="J21" s="45">
        <f t="shared" si="2"/>
        <v>0</v>
      </c>
      <c r="K21" s="41">
        <f t="shared" si="3"/>
        <v>0</v>
      </c>
    </row>
    <row r="22" spans="1:11" x14ac:dyDescent="0.4">
      <c r="A22" s="39" t="s">
        <v>131</v>
      </c>
      <c r="B22" s="40">
        <v>110</v>
      </c>
      <c r="C22" s="41">
        <v>100</v>
      </c>
      <c r="D22" s="47"/>
      <c r="E22" s="48">
        <v>8353</v>
      </c>
      <c r="F22" s="46"/>
      <c r="G22" s="41">
        <f t="shared" si="0"/>
        <v>0</v>
      </c>
      <c r="H22" s="46"/>
      <c r="I22" s="41">
        <f t="shared" si="1"/>
        <v>0</v>
      </c>
      <c r="J22" s="45">
        <f t="shared" si="2"/>
        <v>0</v>
      </c>
      <c r="K22" s="41">
        <f t="shared" si="3"/>
        <v>0</v>
      </c>
    </row>
    <row r="23" spans="1:11" x14ac:dyDescent="0.4">
      <c r="A23" s="39" t="s">
        <v>132</v>
      </c>
      <c r="B23" s="40">
        <v>110</v>
      </c>
      <c r="C23" s="41">
        <v>100</v>
      </c>
      <c r="D23" s="47"/>
      <c r="E23" s="48">
        <v>6880</v>
      </c>
      <c r="F23" s="46"/>
      <c r="G23" s="41">
        <f t="shared" si="0"/>
        <v>0</v>
      </c>
      <c r="H23" s="46"/>
      <c r="I23" s="41">
        <f t="shared" si="1"/>
        <v>0</v>
      </c>
      <c r="J23" s="45">
        <f t="shared" si="2"/>
        <v>0</v>
      </c>
      <c r="K23" s="41">
        <f t="shared" si="3"/>
        <v>0</v>
      </c>
    </row>
    <row r="24" spans="1:11" x14ac:dyDescent="0.4">
      <c r="A24" s="39" t="s">
        <v>133</v>
      </c>
      <c r="B24" s="40">
        <v>110</v>
      </c>
      <c r="C24" s="41">
        <v>100</v>
      </c>
      <c r="D24" s="47"/>
      <c r="E24" s="48">
        <v>5490</v>
      </c>
      <c r="F24" s="46"/>
      <c r="G24" s="41">
        <f t="shared" si="0"/>
        <v>0</v>
      </c>
      <c r="H24" s="46"/>
      <c r="I24" s="41">
        <f t="shared" si="1"/>
        <v>0</v>
      </c>
      <c r="J24" s="45">
        <f t="shared" si="2"/>
        <v>0</v>
      </c>
      <c r="K24" s="41">
        <f t="shared" si="3"/>
        <v>0</v>
      </c>
    </row>
    <row r="25" spans="1:11" x14ac:dyDescent="0.4">
      <c r="A25" s="39" t="s">
        <v>134</v>
      </c>
      <c r="B25" s="40">
        <v>110</v>
      </c>
      <c r="C25" s="41">
        <v>100</v>
      </c>
      <c r="D25" s="47"/>
      <c r="E25" s="48">
        <v>6099</v>
      </c>
      <c r="F25" s="46"/>
      <c r="G25" s="41">
        <f t="shared" si="0"/>
        <v>0</v>
      </c>
      <c r="H25" s="46"/>
      <c r="I25" s="41">
        <f t="shared" si="1"/>
        <v>0</v>
      </c>
      <c r="J25" s="45">
        <f t="shared" si="2"/>
        <v>0</v>
      </c>
      <c r="K25" s="41">
        <f t="shared" si="3"/>
        <v>0</v>
      </c>
    </row>
    <row r="26" spans="1:11" x14ac:dyDescent="0.4">
      <c r="B26" s="49"/>
      <c r="C26" s="49" t="s">
        <v>58</v>
      </c>
      <c r="D26" s="41">
        <f>SUM(D14:D25)</f>
        <v>30537</v>
      </c>
      <c r="E26" s="41">
        <f>SUM(E14:E25)</f>
        <v>78171</v>
      </c>
      <c r="F26" s="41">
        <f>SUM(F14:F25)</f>
        <v>0</v>
      </c>
      <c r="G26" s="41">
        <f>SUM(G14:G25)</f>
        <v>0</v>
      </c>
      <c r="H26" s="46"/>
      <c r="I26" s="41">
        <f t="shared" ref="I26:K26" si="4">SUM(I14:I25)</f>
        <v>0</v>
      </c>
      <c r="J26" s="45">
        <f t="shared" si="4"/>
        <v>0</v>
      </c>
      <c r="K26" s="41">
        <f t="shared" si="4"/>
        <v>0</v>
      </c>
    </row>
    <row r="27" spans="1:11" ht="19.5" thickBot="1" x14ac:dyDescent="0.45">
      <c r="B27" s="49"/>
      <c r="C27" s="49" t="s">
        <v>59</v>
      </c>
      <c r="D27" s="87">
        <f>SUM(D26:F26)</f>
        <v>108708</v>
      </c>
      <c r="E27" s="88"/>
      <c r="F27" s="89"/>
      <c r="G27" s="49"/>
      <c r="H27" s="49"/>
      <c r="I27" s="49"/>
      <c r="J27" s="49"/>
      <c r="K27" s="49"/>
    </row>
    <row r="28" spans="1:11" ht="26.25" thickBot="1" x14ac:dyDescent="0.45">
      <c r="B28" s="49"/>
      <c r="C28" s="49"/>
      <c r="D28" s="49"/>
      <c r="E28" s="49"/>
      <c r="F28" s="49"/>
      <c r="G28" s="49"/>
      <c r="H28" s="94" t="s">
        <v>109</v>
      </c>
      <c r="I28" s="101"/>
      <c r="J28" s="102">
        <f>ROUNDDOWN(K26*100/110,0)</f>
        <v>0</v>
      </c>
      <c r="K28" s="103"/>
    </row>
    <row r="29" spans="1:11" x14ac:dyDescent="0.4">
      <c r="B29" s="49"/>
      <c r="C29" s="49"/>
      <c r="D29" s="49"/>
      <c r="E29" s="49"/>
      <c r="F29" s="49"/>
      <c r="G29" s="49"/>
      <c r="H29" s="81" t="s">
        <v>110</v>
      </c>
      <c r="I29" s="81"/>
      <c r="J29" s="81"/>
      <c r="K29" s="81"/>
    </row>
    <row r="30" spans="1:11" x14ac:dyDescent="0.4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4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4"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2:11" x14ac:dyDescent="0.4"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2:11" x14ac:dyDescent="0.4"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2:11" x14ac:dyDescent="0.4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2:11" x14ac:dyDescent="0.4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2:11" x14ac:dyDescent="0.4"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2:11" x14ac:dyDescent="0.4">
      <c r="B38" s="49"/>
      <c r="C38" s="49"/>
      <c r="D38" s="49"/>
      <c r="E38" s="49"/>
      <c r="F38" s="49"/>
      <c r="G38" s="49"/>
      <c r="H38" s="49"/>
      <c r="I38" s="49"/>
      <c r="J38" s="49"/>
      <c r="K38" s="49"/>
    </row>
  </sheetData>
  <protectedRanges>
    <protectedRange sqref="F6 F8:F9" name="範囲1_2_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&amp;R別紙2-17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8A6AC-63B9-44FC-99C4-B49D93A3C999}">
  <sheetPr>
    <tabColor theme="5" tint="0.79998168889431442"/>
    <pageSetUpPr fitToPage="1"/>
  </sheetPr>
  <dimension ref="A2:K38"/>
  <sheetViews>
    <sheetView topLeftCell="A20" workbookViewId="0">
      <selection activeCell="E3" sqref="E3"/>
    </sheetView>
  </sheetViews>
  <sheetFormatPr defaultRowHeight="18.7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79" t="s">
        <v>111</v>
      </c>
      <c r="B2" s="79"/>
      <c r="C2" s="79"/>
      <c r="D2" s="79"/>
      <c r="E2" s="79"/>
      <c r="F2" s="79"/>
      <c r="G2" s="26">
        <f>D27</f>
        <v>99269</v>
      </c>
      <c r="H2" s="1" t="s">
        <v>36</v>
      </c>
    </row>
    <row r="3" spans="1:11" ht="21" customHeight="1" x14ac:dyDescent="0.4">
      <c r="A3" s="21" t="s">
        <v>37</v>
      </c>
    </row>
    <row r="4" spans="1:11" ht="8.25" customHeight="1" x14ac:dyDescent="0.4"/>
    <row r="5" spans="1:11" ht="18" customHeight="1" thickBot="1" x14ac:dyDescent="0.45">
      <c r="C5" s="76" t="s">
        <v>3</v>
      </c>
      <c r="D5" s="76"/>
      <c r="E5" s="76"/>
      <c r="F5" s="70" t="s">
        <v>38</v>
      </c>
      <c r="G5" s="76"/>
    </row>
    <row r="6" spans="1:11" ht="18" customHeight="1" thickBot="1" x14ac:dyDescent="0.45">
      <c r="C6" s="76" t="s">
        <v>39</v>
      </c>
      <c r="D6" s="76" t="s">
        <v>40</v>
      </c>
      <c r="E6" s="80"/>
      <c r="F6" s="29"/>
      <c r="G6" s="28" t="s">
        <v>41</v>
      </c>
    </row>
    <row r="7" spans="1:11" ht="18" customHeight="1" thickBot="1" x14ac:dyDescent="0.45">
      <c r="C7" s="76"/>
      <c r="D7" s="76" t="s">
        <v>42</v>
      </c>
      <c r="E7" s="76"/>
      <c r="F7" s="50"/>
      <c r="G7" s="19" t="s">
        <v>41</v>
      </c>
    </row>
    <row r="8" spans="1:11" ht="18" customHeight="1" thickBot="1" x14ac:dyDescent="0.45">
      <c r="C8" s="76" t="s">
        <v>43</v>
      </c>
      <c r="D8" s="82" t="s">
        <v>44</v>
      </c>
      <c r="E8" s="83"/>
      <c r="F8" s="51"/>
      <c r="G8" s="31" t="s">
        <v>45</v>
      </c>
    </row>
    <row r="9" spans="1:11" ht="18" customHeight="1" thickBot="1" x14ac:dyDescent="0.45">
      <c r="C9" s="76"/>
      <c r="D9" s="84" t="s">
        <v>46</v>
      </c>
      <c r="E9" s="85"/>
      <c r="F9" s="32"/>
      <c r="G9" s="33" t="s">
        <v>45</v>
      </c>
    </row>
    <row r="10" spans="1:11" ht="18" customHeight="1" x14ac:dyDescent="0.4">
      <c r="C10" s="76"/>
      <c r="D10" s="76"/>
      <c r="E10" s="76"/>
      <c r="F10" s="34"/>
      <c r="G10" s="19" t="s">
        <v>45</v>
      </c>
    </row>
    <row r="12" spans="1:11" x14ac:dyDescent="0.4">
      <c r="A12" s="35"/>
      <c r="B12" s="36" t="s">
        <v>47</v>
      </c>
      <c r="C12" s="36" t="s">
        <v>48</v>
      </c>
      <c r="D12" s="36" t="s">
        <v>44</v>
      </c>
      <c r="E12" s="36" t="s">
        <v>46</v>
      </c>
      <c r="F12" s="35"/>
      <c r="G12" s="86" t="s">
        <v>49</v>
      </c>
      <c r="H12" s="76"/>
      <c r="I12" s="76" t="s">
        <v>50</v>
      </c>
      <c r="J12" s="76" t="s">
        <v>51</v>
      </c>
      <c r="K12" s="76" t="s">
        <v>52</v>
      </c>
    </row>
    <row r="13" spans="1:11" x14ac:dyDescent="0.4">
      <c r="A13" s="9"/>
      <c r="B13" s="37" t="s">
        <v>53</v>
      </c>
      <c r="C13" s="37" t="s">
        <v>54</v>
      </c>
      <c r="D13" s="37" t="s">
        <v>55</v>
      </c>
      <c r="E13" s="37" t="s">
        <v>55</v>
      </c>
      <c r="F13" s="9"/>
      <c r="G13" s="38" t="s">
        <v>56</v>
      </c>
      <c r="H13" s="6" t="s">
        <v>57</v>
      </c>
      <c r="I13" s="76"/>
      <c r="J13" s="76"/>
      <c r="K13" s="76"/>
    </row>
    <row r="14" spans="1:11" ht="15.95" customHeight="1" x14ac:dyDescent="0.4">
      <c r="A14" s="39" t="s">
        <v>123</v>
      </c>
      <c r="B14" s="40">
        <v>84</v>
      </c>
      <c r="C14" s="40">
        <v>100</v>
      </c>
      <c r="D14" s="42">
        <v>12773</v>
      </c>
      <c r="E14" s="43"/>
      <c r="F14" s="44"/>
      <c r="G14" s="41">
        <f>ROUNDDOWN($F$6*B14*(1.85-C14/100),2)</f>
        <v>0</v>
      </c>
      <c r="H14" s="46"/>
      <c r="I14" s="41">
        <f>G14+H14</f>
        <v>0</v>
      </c>
      <c r="J14" s="45">
        <f>ROUNDDOWN(D14*$F$8+E14*$F$9+F14*$F$10,2)</f>
        <v>0</v>
      </c>
      <c r="K14" s="41">
        <f>ROUNDDOWN(I14+J14,0)</f>
        <v>0</v>
      </c>
    </row>
    <row r="15" spans="1:11" ht="15.95" customHeight="1" x14ac:dyDescent="0.4">
      <c r="A15" s="39" t="s">
        <v>124</v>
      </c>
      <c r="B15" s="40">
        <v>84</v>
      </c>
      <c r="C15" s="41">
        <v>100</v>
      </c>
      <c r="D15" s="42">
        <v>11341</v>
      </c>
      <c r="E15" s="43"/>
      <c r="F15" s="46"/>
      <c r="G15" s="41">
        <f t="shared" ref="G15:G25" si="0">ROUNDDOWN($F$6*B15*(1.85-C15/100),2)</f>
        <v>0</v>
      </c>
      <c r="H15" s="46"/>
      <c r="I15" s="41">
        <f t="shared" ref="I15:I25" si="1">G15+H15</f>
        <v>0</v>
      </c>
      <c r="J15" s="45">
        <f t="shared" ref="J15:J25" si="2">ROUNDDOWN(D15*$F$8+E15*$F$9+F15*$F$10,2)</f>
        <v>0</v>
      </c>
      <c r="K15" s="41">
        <f t="shared" ref="K15:K25" si="3">ROUNDDOWN(I15+J15,0)</f>
        <v>0</v>
      </c>
    </row>
    <row r="16" spans="1:11" ht="15.95" customHeight="1" x14ac:dyDescent="0.4">
      <c r="A16" s="39" t="s">
        <v>125</v>
      </c>
      <c r="B16" s="40">
        <v>84</v>
      </c>
      <c r="C16" s="41">
        <v>100</v>
      </c>
      <c r="D16" s="42">
        <v>9751</v>
      </c>
      <c r="E16" s="43"/>
      <c r="F16" s="46"/>
      <c r="G16" s="41">
        <f t="shared" si="0"/>
        <v>0</v>
      </c>
      <c r="H16" s="46"/>
      <c r="I16" s="41">
        <f t="shared" si="1"/>
        <v>0</v>
      </c>
      <c r="J16" s="45">
        <f t="shared" si="2"/>
        <v>0</v>
      </c>
      <c r="K16" s="41">
        <f t="shared" si="3"/>
        <v>0</v>
      </c>
    </row>
    <row r="17" spans="1:11" ht="15.95" customHeight="1" x14ac:dyDescent="0.4">
      <c r="A17" s="39" t="s">
        <v>126</v>
      </c>
      <c r="B17" s="40">
        <v>84</v>
      </c>
      <c r="C17" s="41">
        <v>100</v>
      </c>
      <c r="D17" s="47"/>
      <c r="E17" s="48">
        <v>6151</v>
      </c>
      <c r="F17" s="46"/>
      <c r="G17" s="41">
        <f t="shared" si="0"/>
        <v>0</v>
      </c>
      <c r="H17" s="46"/>
      <c r="I17" s="41">
        <f t="shared" si="1"/>
        <v>0</v>
      </c>
      <c r="J17" s="45">
        <f t="shared" si="2"/>
        <v>0</v>
      </c>
      <c r="K17" s="41">
        <f t="shared" si="3"/>
        <v>0</v>
      </c>
    </row>
    <row r="18" spans="1:11" ht="15.95" customHeight="1" x14ac:dyDescent="0.4">
      <c r="A18" s="39" t="s">
        <v>127</v>
      </c>
      <c r="B18" s="40">
        <v>84</v>
      </c>
      <c r="C18" s="41">
        <v>100</v>
      </c>
      <c r="D18" s="47"/>
      <c r="E18" s="48">
        <v>5580</v>
      </c>
      <c r="F18" s="46"/>
      <c r="G18" s="41">
        <f t="shared" si="0"/>
        <v>0</v>
      </c>
      <c r="H18" s="46"/>
      <c r="I18" s="41">
        <f t="shared" si="1"/>
        <v>0</v>
      </c>
      <c r="J18" s="45">
        <f t="shared" si="2"/>
        <v>0</v>
      </c>
      <c r="K18" s="41">
        <f t="shared" si="3"/>
        <v>0</v>
      </c>
    </row>
    <row r="19" spans="1:11" ht="15.95" customHeight="1" x14ac:dyDescent="0.4">
      <c r="A19" s="39" t="s">
        <v>128</v>
      </c>
      <c r="B19" s="40">
        <v>84</v>
      </c>
      <c r="C19" s="41">
        <v>100</v>
      </c>
      <c r="D19" s="47"/>
      <c r="E19" s="48">
        <v>8834</v>
      </c>
      <c r="F19" s="46"/>
      <c r="G19" s="41">
        <f t="shared" si="0"/>
        <v>0</v>
      </c>
      <c r="H19" s="46"/>
      <c r="I19" s="41">
        <f t="shared" si="1"/>
        <v>0</v>
      </c>
      <c r="J19" s="45">
        <f t="shared" si="2"/>
        <v>0</v>
      </c>
      <c r="K19" s="41">
        <f t="shared" si="3"/>
        <v>0</v>
      </c>
    </row>
    <row r="20" spans="1:11" ht="15.95" customHeight="1" x14ac:dyDescent="0.4">
      <c r="A20" s="39" t="s">
        <v>129</v>
      </c>
      <c r="B20" s="40">
        <v>84</v>
      </c>
      <c r="C20" s="41">
        <v>100</v>
      </c>
      <c r="D20" s="47"/>
      <c r="E20" s="48">
        <v>11042</v>
      </c>
      <c r="F20" s="46"/>
      <c r="G20" s="41">
        <f t="shared" si="0"/>
        <v>0</v>
      </c>
      <c r="H20" s="46"/>
      <c r="I20" s="41">
        <f t="shared" si="1"/>
        <v>0</v>
      </c>
      <c r="J20" s="45">
        <f t="shared" si="2"/>
        <v>0</v>
      </c>
      <c r="K20" s="41">
        <f t="shared" si="3"/>
        <v>0</v>
      </c>
    </row>
    <row r="21" spans="1:11" ht="15.95" customHeight="1" x14ac:dyDescent="0.4">
      <c r="A21" s="39" t="s">
        <v>130</v>
      </c>
      <c r="B21" s="40">
        <v>84</v>
      </c>
      <c r="C21" s="41">
        <v>100</v>
      </c>
      <c r="D21" s="47"/>
      <c r="E21" s="48">
        <v>8078</v>
      </c>
      <c r="F21" s="46"/>
      <c r="G21" s="41">
        <f t="shared" si="0"/>
        <v>0</v>
      </c>
      <c r="H21" s="46"/>
      <c r="I21" s="41">
        <f t="shared" si="1"/>
        <v>0</v>
      </c>
      <c r="J21" s="45">
        <f t="shared" si="2"/>
        <v>0</v>
      </c>
      <c r="K21" s="41">
        <f t="shared" si="3"/>
        <v>0</v>
      </c>
    </row>
    <row r="22" spans="1:11" ht="15.95" customHeight="1" x14ac:dyDescent="0.4">
      <c r="A22" s="39" t="s">
        <v>131</v>
      </c>
      <c r="B22" s="40">
        <v>84</v>
      </c>
      <c r="C22" s="41">
        <v>100</v>
      </c>
      <c r="D22" s="47"/>
      <c r="E22" s="48">
        <v>6981</v>
      </c>
      <c r="F22" s="46"/>
      <c r="G22" s="41">
        <f t="shared" si="0"/>
        <v>0</v>
      </c>
      <c r="H22" s="46"/>
      <c r="I22" s="41">
        <f t="shared" si="1"/>
        <v>0</v>
      </c>
      <c r="J22" s="45">
        <f t="shared" si="2"/>
        <v>0</v>
      </c>
      <c r="K22" s="41">
        <f t="shared" si="3"/>
        <v>0</v>
      </c>
    </row>
    <row r="23" spans="1:11" ht="15.95" customHeight="1" x14ac:dyDescent="0.4">
      <c r="A23" s="39" t="s">
        <v>132</v>
      </c>
      <c r="B23" s="40">
        <v>84</v>
      </c>
      <c r="C23" s="41">
        <v>100</v>
      </c>
      <c r="D23" s="47"/>
      <c r="E23" s="48">
        <v>5150</v>
      </c>
      <c r="F23" s="46"/>
      <c r="G23" s="41">
        <f t="shared" si="0"/>
        <v>0</v>
      </c>
      <c r="H23" s="46"/>
      <c r="I23" s="41">
        <f t="shared" si="1"/>
        <v>0</v>
      </c>
      <c r="J23" s="45">
        <f t="shared" si="2"/>
        <v>0</v>
      </c>
      <c r="K23" s="41">
        <f t="shared" si="3"/>
        <v>0</v>
      </c>
    </row>
    <row r="24" spans="1:11" ht="15.95" customHeight="1" x14ac:dyDescent="0.4">
      <c r="A24" s="39" t="s">
        <v>133</v>
      </c>
      <c r="B24" s="40">
        <v>84</v>
      </c>
      <c r="C24" s="41">
        <v>100</v>
      </c>
      <c r="D24" s="47"/>
      <c r="E24" s="48">
        <v>5581</v>
      </c>
      <c r="F24" s="46"/>
      <c r="G24" s="41">
        <f t="shared" si="0"/>
        <v>0</v>
      </c>
      <c r="H24" s="46"/>
      <c r="I24" s="41">
        <f t="shared" si="1"/>
        <v>0</v>
      </c>
      <c r="J24" s="45">
        <f t="shared" si="2"/>
        <v>0</v>
      </c>
      <c r="K24" s="41">
        <f t="shared" si="3"/>
        <v>0</v>
      </c>
    </row>
    <row r="25" spans="1:11" ht="15.95" customHeight="1" x14ac:dyDescent="0.4">
      <c r="A25" s="39" t="s">
        <v>134</v>
      </c>
      <c r="B25" s="40">
        <v>84</v>
      </c>
      <c r="C25" s="41">
        <v>100</v>
      </c>
      <c r="D25" s="47"/>
      <c r="E25" s="48">
        <v>8007</v>
      </c>
      <c r="F25" s="46"/>
      <c r="G25" s="41">
        <f t="shared" si="0"/>
        <v>0</v>
      </c>
      <c r="H25" s="46"/>
      <c r="I25" s="41">
        <f t="shared" si="1"/>
        <v>0</v>
      </c>
      <c r="J25" s="45">
        <f t="shared" si="2"/>
        <v>0</v>
      </c>
      <c r="K25" s="41">
        <f t="shared" si="3"/>
        <v>0</v>
      </c>
    </row>
    <row r="26" spans="1:11" ht="15.95" customHeight="1" x14ac:dyDescent="0.4">
      <c r="B26" s="49"/>
      <c r="C26" s="49" t="s">
        <v>58</v>
      </c>
      <c r="D26" s="41">
        <f>SUM(D14:D25)</f>
        <v>33865</v>
      </c>
      <c r="E26" s="41">
        <f>SUM(E14:E25)</f>
        <v>65404</v>
      </c>
      <c r="F26" s="41">
        <f>SUM(F14:F25)</f>
        <v>0</v>
      </c>
      <c r="G26" s="41">
        <f>SUM(G14:G25)</f>
        <v>0</v>
      </c>
      <c r="H26" s="46"/>
      <c r="I26" s="41">
        <f t="shared" ref="I26:K26" si="4">SUM(I14:I25)</f>
        <v>0</v>
      </c>
      <c r="J26" s="45">
        <f t="shared" si="4"/>
        <v>0</v>
      </c>
      <c r="K26" s="41">
        <f t="shared" si="4"/>
        <v>0</v>
      </c>
    </row>
    <row r="27" spans="1:11" ht="51.75" customHeight="1" thickBot="1" x14ac:dyDescent="0.45">
      <c r="B27" s="49"/>
      <c r="C27" s="49" t="s">
        <v>59</v>
      </c>
      <c r="D27" s="87">
        <f>SUM(D26:F26)</f>
        <v>99269</v>
      </c>
      <c r="E27" s="88"/>
      <c r="F27" s="89"/>
      <c r="G27" s="49"/>
      <c r="H27" s="49"/>
      <c r="I27" s="49"/>
      <c r="J27" s="49"/>
      <c r="K27" s="49"/>
    </row>
    <row r="28" spans="1:11" ht="32.25" customHeight="1" thickBot="1" x14ac:dyDescent="0.45">
      <c r="B28" s="49"/>
      <c r="C28" s="49"/>
      <c r="D28" s="49"/>
      <c r="E28" s="49"/>
      <c r="F28" s="49"/>
      <c r="G28" s="49"/>
      <c r="H28" s="93" t="s">
        <v>112</v>
      </c>
      <c r="I28" s="94"/>
      <c r="J28" s="91">
        <f>ROUNDDOWN(K26*100/110,0)</f>
        <v>0</v>
      </c>
      <c r="K28" s="92"/>
    </row>
    <row r="29" spans="1:11" ht="54.75" customHeight="1" x14ac:dyDescent="0.4">
      <c r="B29" s="49"/>
      <c r="C29" s="49"/>
      <c r="D29" s="49"/>
      <c r="E29" s="49"/>
      <c r="F29" s="49"/>
      <c r="G29" s="49"/>
      <c r="H29" s="81" t="s">
        <v>113</v>
      </c>
      <c r="I29" s="81"/>
      <c r="J29" s="81"/>
      <c r="K29" s="81"/>
    </row>
    <row r="30" spans="1:11" x14ac:dyDescent="0.4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4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4"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2:11" x14ac:dyDescent="0.4"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2:11" x14ac:dyDescent="0.4"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2:11" x14ac:dyDescent="0.4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2:11" x14ac:dyDescent="0.4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2:11" x14ac:dyDescent="0.4"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2:11" x14ac:dyDescent="0.4">
      <c r="B38" s="49"/>
      <c r="C38" s="49"/>
      <c r="D38" s="49"/>
      <c r="E38" s="49"/>
      <c r="F38" s="49"/>
      <c r="G38" s="49"/>
      <c r="H38" s="49"/>
      <c r="I38" s="49"/>
      <c r="J38" s="49"/>
      <c r="K38" s="49"/>
    </row>
  </sheetData>
  <protectedRanges>
    <protectedRange sqref="F6 F8:F9" name="範囲1_2_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&amp;R別紙2-18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BEB98-30C8-453D-BA54-B7F8227A9FD6}">
  <sheetPr>
    <tabColor theme="5" tint="0.79998168889431442"/>
    <pageSetUpPr fitToPage="1"/>
  </sheetPr>
  <dimension ref="A2:K38"/>
  <sheetViews>
    <sheetView workbookViewId="0">
      <selection activeCell="E3" sqref="E3"/>
    </sheetView>
  </sheetViews>
  <sheetFormatPr defaultRowHeight="18.75" x14ac:dyDescent="0.4"/>
  <cols>
    <col min="1" max="1" width="11.25" style="1" bestFit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79" t="s">
        <v>35</v>
      </c>
      <c r="B2" s="79"/>
      <c r="C2" s="79"/>
      <c r="D2" s="79"/>
      <c r="E2" s="79"/>
      <c r="F2" s="79"/>
      <c r="G2" s="26">
        <f>D27</f>
        <v>505843</v>
      </c>
      <c r="H2" s="1" t="s">
        <v>36</v>
      </c>
    </row>
    <row r="3" spans="1:11" ht="21" customHeight="1" x14ac:dyDescent="0.4">
      <c r="A3" s="21" t="s">
        <v>37</v>
      </c>
    </row>
    <row r="4" spans="1:11" ht="8.25" customHeight="1" x14ac:dyDescent="0.4"/>
    <row r="5" spans="1:11" ht="18" customHeight="1" thickBot="1" x14ac:dyDescent="0.45">
      <c r="C5" s="76" t="s">
        <v>3</v>
      </c>
      <c r="D5" s="76"/>
      <c r="E5" s="76"/>
      <c r="F5" s="70" t="s">
        <v>62</v>
      </c>
      <c r="G5" s="76"/>
    </row>
    <row r="6" spans="1:11" ht="18" customHeight="1" thickBot="1" x14ac:dyDescent="0.45">
      <c r="C6" s="76" t="s">
        <v>39</v>
      </c>
      <c r="D6" s="76" t="s">
        <v>40</v>
      </c>
      <c r="E6" s="80"/>
      <c r="F6" s="27"/>
      <c r="G6" s="28" t="s">
        <v>41</v>
      </c>
    </row>
    <row r="7" spans="1:11" ht="18" customHeight="1" thickBot="1" x14ac:dyDescent="0.45">
      <c r="C7" s="76"/>
      <c r="D7" s="76" t="s">
        <v>42</v>
      </c>
      <c r="E7" s="80"/>
      <c r="F7" s="29"/>
      <c r="G7" s="28" t="s">
        <v>41</v>
      </c>
    </row>
    <row r="8" spans="1:11" ht="18" customHeight="1" thickBot="1" x14ac:dyDescent="0.45">
      <c r="C8" s="76" t="s">
        <v>43</v>
      </c>
      <c r="D8" s="82" t="s">
        <v>44</v>
      </c>
      <c r="E8" s="83"/>
      <c r="F8" s="30"/>
      <c r="G8" s="31" t="s">
        <v>45</v>
      </c>
    </row>
    <row r="9" spans="1:11" ht="18" customHeight="1" thickBot="1" x14ac:dyDescent="0.45">
      <c r="C9" s="76"/>
      <c r="D9" s="84" t="s">
        <v>46</v>
      </c>
      <c r="E9" s="85"/>
      <c r="F9" s="32"/>
      <c r="G9" s="33" t="s">
        <v>45</v>
      </c>
    </row>
    <row r="10" spans="1:11" ht="18" customHeight="1" x14ac:dyDescent="0.4">
      <c r="C10" s="76"/>
      <c r="D10" s="76"/>
      <c r="E10" s="76"/>
      <c r="F10" s="34"/>
      <c r="G10" s="19" t="s">
        <v>45</v>
      </c>
    </row>
    <row r="12" spans="1:11" x14ac:dyDescent="0.4">
      <c r="A12" s="35"/>
      <c r="B12" s="36" t="s">
        <v>47</v>
      </c>
      <c r="C12" s="36" t="s">
        <v>48</v>
      </c>
      <c r="D12" s="36" t="s">
        <v>44</v>
      </c>
      <c r="E12" s="36" t="s">
        <v>46</v>
      </c>
      <c r="F12" s="35"/>
      <c r="G12" s="86" t="s">
        <v>49</v>
      </c>
      <c r="H12" s="76"/>
      <c r="I12" s="76" t="s">
        <v>50</v>
      </c>
      <c r="J12" s="76" t="s">
        <v>51</v>
      </c>
      <c r="K12" s="76" t="s">
        <v>52</v>
      </c>
    </row>
    <row r="13" spans="1:11" x14ac:dyDescent="0.4">
      <c r="A13" s="9"/>
      <c r="B13" s="37" t="s">
        <v>53</v>
      </c>
      <c r="C13" s="37" t="s">
        <v>54</v>
      </c>
      <c r="D13" s="37" t="s">
        <v>55</v>
      </c>
      <c r="E13" s="37" t="s">
        <v>55</v>
      </c>
      <c r="F13" s="9"/>
      <c r="G13" s="38" t="s">
        <v>56</v>
      </c>
      <c r="H13" s="6" t="s">
        <v>57</v>
      </c>
      <c r="I13" s="76"/>
      <c r="J13" s="76"/>
      <c r="K13" s="76"/>
    </row>
    <row r="14" spans="1:11" ht="15.95" customHeight="1" x14ac:dyDescent="0.4">
      <c r="A14" s="39" t="s">
        <v>123</v>
      </c>
      <c r="B14" s="40">
        <v>223</v>
      </c>
      <c r="C14" s="41">
        <v>100</v>
      </c>
      <c r="D14" s="42">
        <v>57907</v>
      </c>
      <c r="E14" s="43"/>
      <c r="F14" s="44"/>
      <c r="G14" s="41">
        <f>ROUNDDOWN($F$6*B14*(1.85-C14/100),2)</f>
        <v>0</v>
      </c>
      <c r="H14" s="41">
        <f>$F7*B14</f>
        <v>0</v>
      </c>
      <c r="I14" s="41">
        <f>G14+H14</f>
        <v>0</v>
      </c>
      <c r="J14" s="45">
        <f>ROUNDDOWN(D14*$F$8+E14*$F$9+F14*$F$10,2)</f>
        <v>0</v>
      </c>
      <c r="K14" s="41">
        <f>ROUNDDOWN(I14+J14,0)</f>
        <v>0</v>
      </c>
    </row>
    <row r="15" spans="1:11" ht="15.95" customHeight="1" x14ac:dyDescent="0.4">
      <c r="A15" s="39" t="s">
        <v>124</v>
      </c>
      <c r="B15" s="40">
        <v>223</v>
      </c>
      <c r="C15" s="41">
        <v>100</v>
      </c>
      <c r="D15" s="42">
        <v>53648</v>
      </c>
      <c r="E15" s="43"/>
      <c r="F15" s="46"/>
      <c r="G15" s="41">
        <f>ROUNDDOWN($F$6*B15*(1.85-C15/100),2)</f>
        <v>0</v>
      </c>
      <c r="H15" s="41">
        <f>$F7*B15</f>
        <v>0</v>
      </c>
      <c r="I15" s="41">
        <f>G15+H15</f>
        <v>0</v>
      </c>
      <c r="J15" s="45">
        <f t="shared" ref="J15:J25" si="0">ROUNDDOWN(D15*$F$8+E15*$F$9+F15*$F$10,2)</f>
        <v>0</v>
      </c>
      <c r="K15" s="41">
        <f>ROUNDDOWN(I15+J15,0)</f>
        <v>0</v>
      </c>
    </row>
    <row r="16" spans="1:11" ht="15.95" customHeight="1" x14ac:dyDescent="0.4">
      <c r="A16" s="39" t="s">
        <v>125</v>
      </c>
      <c r="B16" s="40">
        <v>223</v>
      </c>
      <c r="C16" s="41">
        <v>100</v>
      </c>
      <c r="D16" s="42">
        <v>46600</v>
      </c>
      <c r="E16" s="43"/>
      <c r="F16" s="46"/>
      <c r="G16" s="41">
        <f>ROUNDDOWN($F$6*B16*(1.85-C16/100),2)</f>
        <v>0</v>
      </c>
      <c r="H16" s="41">
        <f>$F7*B16</f>
        <v>0</v>
      </c>
      <c r="I16" s="41">
        <f t="shared" ref="I16:I25" si="1">G16+H16</f>
        <v>0</v>
      </c>
      <c r="J16" s="45">
        <f t="shared" si="0"/>
        <v>0</v>
      </c>
      <c r="K16" s="41">
        <f t="shared" ref="K16:K25" si="2">ROUNDDOWN(I16+J16,0)</f>
        <v>0</v>
      </c>
    </row>
    <row r="17" spans="1:11" ht="15.95" customHeight="1" x14ac:dyDescent="0.4">
      <c r="A17" s="39" t="s">
        <v>126</v>
      </c>
      <c r="B17" s="40">
        <v>223</v>
      </c>
      <c r="C17" s="41">
        <v>100</v>
      </c>
      <c r="D17" s="47"/>
      <c r="E17" s="48">
        <v>33270</v>
      </c>
      <c r="F17" s="46"/>
      <c r="G17" s="41">
        <f t="shared" ref="G17:G25" si="3">ROUNDDOWN($F$6*B17*(1.85-C17/100),2)</f>
        <v>0</v>
      </c>
      <c r="H17" s="41">
        <f>$F7*B17</f>
        <v>0</v>
      </c>
      <c r="I17" s="41">
        <f t="shared" si="1"/>
        <v>0</v>
      </c>
      <c r="J17" s="45">
        <f t="shared" si="0"/>
        <v>0</v>
      </c>
      <c r="K17" s="41">
        <f t="shared" si="2"/>
        <v>0</v>
      </c>
    </row>
    <row r="18" spans="1:11" ht="15.95" customHeight="1" x14ac:dyDescent="0.4">
      <c r="A18" s="39" t="s">
        <v>127</v>
      </c>
      <c r="B18" s="40">
        <v>223</v>
      </c>
      <c r="C18" s="41">
        <v>100</v>
      </c>
      <c r="D18" s="47"/>
      <c r="E18" s="48">
        <v>35081</v>
      </c>
      <c r="F18" s="46"/>
      <c r="G18" s="41">
        <f t="shared" si="3"/>
        <v>0</v>
      </c>
      <c r="H18" s="41">
        <f>$F7*B18</f>
        <v>0</v>
      </c>
      <c r="I18" s="41">
        <f t="shared" si="1"/>
        <v>0</v>
      </c>
      <c r="J18" s="45">
        <f t="shared" si="0"/>
        <v>0</v>
      </c>
      <c r="K18" s="41">
        <f t="shared" si="2"/>
        <v>0</v>
      </c>
    </row>
    <row r="19" spans="1:11" ht="15.95" customHeight="1" x14ac:dyDescent="0.4">
      <c r="A19" s="39" t="s">
        <v>128</v>
      </c>
      <c r="B19" s="40">
        <v>223</v>
      </c>
      <c r="C19" s="41">
        <v>100</v>
      </c>
      <c r="D19" s="47"/>
      <c r="E19" s="48">
        <v>43351</v>
      </c>
      <c r="F19" s="46"/>
      <c r="G19" s="41">
        <f t="shared" si="3"/>
        <v>0</v>
      </c>
      <c r="H19" s="41">
        <f>$F7*B19</f>
        <v>0</v>
      </c>
      <c r="I19" s="41">
        <f t="shared" si="1"/>
        <v>0</v>
      </c>
      <c r="J19" s="45">
        <f t="shared" si="0"/>
        <v>0</v>
      </c>
      <c r="K19" s="41">
        <f t="shared" si="2"/>
        <v>0</v>
      </c>
    </row>
    <row r="20" spans="1:11" ht="15.95" customHeight="1" x14ac:dyDescent="0.4">
      <c r="A20" s="39" t="s">
        <v>129</v>
      </c>
      <c r="B20" s="40">
        <v>223</v>
      </c>
      <c r="C20" s="41">
        <v>100</v>
      </c>
      <c r="D20" s="47"/>
      <c r="E20" s="48">
        <v>51946</v>
      </c>
      <c r="F20" s="46"/>
      <c r="G20" s="41">
        <f>ROUNDDOWN($F$6*B20*(1.85-C20/100),2)</f>
        <v>0</v>
      </c>
      <c r="H20" s="41">
        <f>$F7*B20</f>
        <v>0</v>
      </c>
      <c r="I20" s="41">
        <f t="shared" si="1"/>
        <v>0</v>
      </c>
      <c r="J20" s="45">
        <f t="shared" si="0"/>
        <v>0</v>
      </c>
      <c r="K20" s="41">
        <f t="shared" si="2"/>
        <v>0</v>
      </c>
    </row>
    <row r="21" spans="1:11" ht="15.95" customHeight="1" x14ac:dyDescent="0.4">
      <c r="A21" s="39" t="s">
        <v>130</v>
      </c>
      <c r="B21" s="40">
        <v>223</v>
      </c>
      <c r="C21" s="41">
        <v>100</v>
      </c>
      <c r="D21" s="47"/>
      <c r="E21" s="48">
        <v>44846</v>
      </c>
      <c r="F21" s="46"/>
      <c r="G21" s="41">
        <f t="shared" si="3"/>
        <v>0</v>
      </c>
      <c r="H21" s="41">
        <f>$F7*B21</f>
        <v>0</v>
      </c>
      <c r="I21" s="41">
        <f t="shared" si="1"/>
        <v>0</v>
      </c>
      <c r="J21" s="45">
        <f t="shared" si="0"/>
        <v>0</v>
      </c>
      <c r="K21" s="41">
        <f t="shared" si="2"/>
        <v>0</v>
      </c>
    </row>
    <row r="22" spans="1:11" ht="15.95" customHeight="1" x14ac:dyDescent="0.4">
      <c r="A22" s="39" t="s">
        <v>131</v>
      </c>
      <c r="B22" s="40">
        <v>223</v>
      </c>
      <c r="C22" s="41">
        <v>100</v>
      </c>
      <c r="D22" s="47"/>
      <c r="E22" s="48">
        <v>42253</v>
      </c>
      <c r="F22" s="46"/>
      <c r="G22" s="41">
        <f t="shared" si="3"/>
        <v>0</v>
      </c>
      <c r="H22" s="41">
        <f>$F7*B22</f>
        <v>0</v>
      </c>
      <c r="I22" s="41">
        <f t="shared" si="1"/>
        <v>0</v>
      </c>
      <c r="J22" s="45">
        <f t="shared" si="0"/>
        <v>0</v>
      </c>
      <c r="K22" s="41">
        <f t="shared" si="2"/>
        <v>0</v>
      </c>
    </row>
    <row r="23" spans="1:11" ht="15.95" customHeight="1" x14ac:dyDescent="0.4">
      <c r="A23" s="39" t="s">
        <v>132</v>
      </c>
      <c r="B23" s="40">
        <v>223</v>
      </c>
      <c r="C23" s="41">
        <v>100</v>
      </c>
      <c r="D23" s="47"/>
      <c r="E23" s="48">
        <v>30893</v>
      </c>
      <c r="F23" s="46"/>
      <c r="G23" s="41">
        <f t="shared" si="3"/>
        <v>0</v>
      </c>
      <c r="H23" s="41">
        <f>$F7*B23</f>
        <v>0</v>
      </c>
      <c r="I23" s="41">
        <f t="shared" si="1"/>
        <v>0</v>
      </c>
      <c r="J23" s="45">
        <f t="shared" si="0"/>
        <v>0</v>
      </c>
      <c r="K23" s="41">
        <f t="shared" si="2"/>
        <v>0</v>
      </c>
    </row>
    <row r="24" spans="1:11" ht="15.95" customHeight="1" x14ac:dyDescent="0.4">
      <c r="A24" s="39" t="s">
        <v>133</v>
      </c>
      <c r="B24" s="40">
        <v>223</v>
      </c>
      <c r="C24" s="41">
        <v>100</v>
      </c>
      <c r="D24" s="47"/>
      <c r="E24" s="48">
        <v>29911</v>
      </c>
      <c r="F24" s="46"/>
      <c r="G24" s="41">
        <f t="shared" si="3"/>
        <v>0</v>
      </c>
      <c r="H24" s="41">
        <f>$F7*B24</f>
        <v>0</v>
      </c>
      <c r="I24" s="41">
        <f t="shared" si="1"/>
        <v>0</v>
      </c>
      <c r="J24" s="45">
        <f t="shared" si="0"/>
        <v>0</v>
      </c>
      <c r="K24" s="41">
        <f t="shared" si="2"/>
        <v>0</v>
      </c>
    </row>
    <row r="25" spans="1:11" ht="15.95" customHeight="1" x14ac:dyDescent="0.4">
      <c r="A25" s="39" t="s">
        <v>134</v>
      </c>
      <c r="B25" s="40">
        <v>223</v>
      </c>
      <c r="C25" s="41">
        <v>100</v>
      </c>
      <c r="D25" s="47"/>
      <c r="E25" s="48">
        <v>36137</v>
      </c>
      <c r="F25" s="46"/>
      <c r="G25" s="41">
        <f t="shared" si="3"/>
        <v>0</v>
      </c>
      <c r="H25" s="41">
        <f>$F7*B25</f>
        <v>0</v>
      </c>
      <c r="I25" s="41">
        <f t="shared" si="1"/>
        <v>0</v>
      </c>
      <c r="J25" s="45">
        <f t="shared" si="0"/>
        <v>0</v>
      </c>
      <c r="K25" s="41">
        <f t="shared" si="2"/>
        <v>0</v>
      </c>
    </row>
    <row r="26" spans="1:11" ht="15.95" customHeight="1" x14ac:dyDescent="0.4">
      <c r="B26" s="49"/>
      <c r="C26" s="49" t="s">
        <v>58</v>
      </c>
      <c r="D26" s="41">
        <f>SUM(D14:D25)</f>
        <v>158155</v>
      </c>
      <c r="E26" s="41">
        <f>SUM(E14:E25)</f>
        <v>347688</v>
      </c>
      <c r="F26" s="41">
        <f>SUM(F14:F25)</f>
        <v>0</v>
      </c>
      <c r="G26" s="41">
        <f>SUM(G14:G25)</f>
        <v>0</v>
      </c>
      <c r="H26" s="41">
        <f>SUM(H14:H25)</f>
        <v>0</v>
      </c>
      <c r="I26" s="41">
        <f t="shared" ref="I26:J26" si="4">SUM(I14:I25)</f>
        <v>0</v>
      </c>
      <c r="J26" s="45">
        <f t="shared" si="4"/>
        <v>0</v>
      </c>
      <c r="K26" s="41">
        <f>SUM(K14:K25)</f>
        <v>0</v>
      </c>
    </row>
    <row r="27" spans="1:11" ht="51.75" customHeight="1" thickBot="1" x14ac:dyDescent="0.45">
      <c r="B27" s="49"/>
      <c r="C27" s="49" t="s">
        <v>59</v>
      </c>
      <c r="D27" s="87">
        <f>SUM(D26:F26)</f>
        <v>505843</v>
      </c>
      <c r="E27" s="88"/>
      <c r="F27" s="89"/>
      <c r="G27" s="49"/>
      <c r="H27" s="49"/>
      <c r="I27" s="49"/>
      <c r="J27" s="49"/>
      <c r="K27" s="49"/>
    </row>
    <row r="28" spans="1:11" ht="32.25" customHeight="1" thickBot="1" x14ac:dyDescent="0.45">
      <c r="B28" s="49"/>
      <c r="C28" s="49"/>
      <c r="D28" s="49"/>
      <c r="E28" s="49"/>
      <c r="F28" s="49"/>
      <c r="G28" s="49"/>
      <c r="H28" s="90" t="s">
        <v>60</v>
      </c>
      <c r="I28" s="87"/>
      <c r="J28" s="91">
        <f>ROUNDDOWN(K26*100/110,0)</f>
        <v>0</v>
      </c>
      <c r="K28" s="92"/>
    </row>
    <row r="29" spans="1:11" ht="54.75" customHeight="1" x14ac:dyDescent="0.4">
      <c r="B29" s="49"/>
      <c r="C29" s="49"/>
      <c r="D29" s="49"/>
      <c r="E29" s="49"/>
      <c r="F29" s="49"/>
      <c r="G29" s="49"/>
      <c r="H29" s="81" t="s">
        <v>61</v>
      </c>
      <c r="I29" s="81"/>
      <c r="J29" s="81"/>
      <c r="K29" s="81"/>
    </row>
    <row r="30" spans="1:11" x14ac:dyDescent="0.4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4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4"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2:11" x14ac:dyDescent="0.4"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2:11" x14ac:dyDescent="0.4"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2:11" x14ac:dyDescent="0.4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2:11" x14ac:dyDescent="0.4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2:11" x14ac:dyDescent="0.4"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2:11" x14ac:dyDescent="0.4">
      <c r="B38" s="49"/>
      <c r="C38" s="49"/>
      <c r="D38" s="49"/>
      <c r="E38" s="49"/>
      <c r="F38" s="49"/>
      <c r="G38" s="49"/>
      <c r="H38" s="49"/>
      <c r="I38" s="49"/>
      <c r="J38" s="49"/>
      <c r="K38" s="49"/>
    </row>
  </sheetData>
  <protectedRanges>
    <protectedRange sqref="F6 F8:F9" name="範囲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&amp;R別紙2-1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D247F-B1AC-4443-9190-9EA9DA8A2D50}">
  <sheetPr>
    <tabColor theme="5" tint="0.79998168889431442"/>
    <pageSetUpPr fitToPage="1"/>
  </sheetPr>
  <dimension ref="A2:K38"/>
  <sheetViews>
    <sheetView topLeftCell="A20" workbookViewId="0">
      <selection activeCell="E3" sqref="E3"/>
    </sheetView>
  </sheetViews>
  <sheetFormatPr defaultRowHeight="18.7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79" t="s">
        <v>114</v>
      </c>
      <c r="B2" s="79"/>
      <c r="C2" s="79"/>
      <c r="D2" s="79"/>
      <c r="E2" s="79"/>
      <c r="F2" s="79"/>
      <c r="G2" s="26">
        <f>D27</f>
        <v>176731</v>
      </c>
      <c r="H2" s="1" t="s">
        <v>36</v>
      </c>
      <c r="I2" s="104"/>
      <c r="J2" s="104"/>
      <c r="K2" s="104"/>
    </row>
    <row r="3" spans="1:11" ht="21" customHeight="1" x14ac:dyDescent="0.4">
      <c r="A3" s="21" t="s">
        <v>37</v>
      </c>
    </row>
    <row r="4" spans="1:11" ht="8.25" customHeight="1" x14ac:dyDescent="0.4"/>
    <row r="5" spans="1:11" ht="18" customHeight="1" thickBot="1" x14ac:dyDescent="0.45">
      <c r="C5" s="76" t="s">
        <v>3</v>
      </c>
      <c r="D5" s="76"/>
      <c r="E5" s="76"/>
      <c r="F5" s="70" t="s">
        <v>38</v>
      </c>
      <c r="G5" s="76"/>
    </row>
    <row r="6" spans="1:11" ht="18" customHeight="1" thickBot="1" x14ac:dyDescent="0.45">
      <c r="C6" s="76" t="s">
        <v>39</v>
      </c>
      <c r="D6" s="76" t="s">
        <v>40</v>
      </c>
      <c r="E6" s="80"/>
      <c r="F6" s="29"/>
      <c r="G6" s="28" t="s">
        <v>41</v>
      </c>
    </row>
    <row r="7" spans="1:11" ht="18" customHeight="1" thickBot="1" x14ac:dyDescent="0.45">
      <c r="C7" s="76"/>
      <c r="D7" s="76" t="s">
        <v>42</v>
      </c>
      <c r="E7" s="76"/>
      <c r="F7" s="50"/>
      <c r="G7" s="19" t="s">
        <v>41</v>
      </c>
    </row>
    <row r="8" spans="1:11" ht="18" customHeight="1" thickBot="1" x14ac:dyDescent="0.45">
      <c r="C8" s="76" t="s">
        <v>43</v>
      </c>
      <c r="D8" s="82" t="s">
        <v>44</v>
      </c>
      <c r="E8" s="83"/>
      <c r="F8" s="51"/>
      <c r="G8" s="31" t="s">
        <v>45</v>
      </c>
    </row>
    <row r="9" spans="1:11" ht="18" customHeight="1" thickBot="1" x14ac:dyDescent="0.45">
      <c r="C9" s="76"/>
      <c r="D9" s="84" t="s">
        <v>46</v>
      </c>
      <c r="E9" s="85"/>
      <c r="F9" s="32"/>
      <c r="G9" s="33" t="s">
        <v>45</v>
      </c>
    </row>
    <row r="10" spans="1:11" ht="18" customHeight="1" x14ac:dyDescent="0.4">
      <c r="C10" s="76"/>
      <c r="D10" s="76"/>
      <c r="E10" s="76"/>
      <c r="F10" s="34"/>
      <c r="G10" s="19" t="s">
        <v>45</v>
      </c>
    </row>
    <row r="12" spans="1:11" x14ac:dyDescent="0.4">
      <c r="A12" s="35"/>
      <c r="B12" s="36" t="s">
        <v>47</v>
      </c>
      <c r="C12" s="36" t="s">
        <v>48</v>
      </c>
      <c r="D12" s="36" t="s">
        <v>44</v>
      </c>
      <c r="E12" s="36" t="s">
        <v>46</v>
      </c>
      <c r="F12" s="35"/>
      <c r="G12" s="86" t="s">
        <v>49</v>
      </c>
      <c r="H12" s="76"/>
      <c r="I12" s="76" t="s">
        <v>50</v>
      </c>
      <c r="J12" s="76" t="s">
        <v>51</v>
      </c>
      <c r="K12" s="76" t="s">
        <v>52</v>
      </c>
    </row>
    <row r="13" spans="1:11" x14ac:dyDescent="0.4">
      <c r="A13" s="9"/>
      <c r="B13" s="37" t="s">
        <v>53</v>
      </c>
      <c r="C13" s="37" t="s">
        <v>54</v>
      </c>
      <c r="D13" s="37" t="s">
        <v>55</v>
      </c>
      <c r="E13" s="37" t="s">
        <v>55</v>
      </c>
      <c r="F13" s="9"/>
      <c r="G13" s="38" t="s">
        <v>56</v>
      </c>
      <c r="H13" s="6" t="s">
        <v>57</v>
      </c>
      <c r="I13" s="76"/>
      <c r="J13" s="76"/>
      <c r="K13" s="76"/>
    </row>
    <row r="14" spans="1:11" ht="15.95" customHeight="1" x14ac:dyDescent="0.4">
      <c r="A14" s="39" t="s">
        <v>123</v>
      </c>
      <c r="B14" s="40">
        <v>139</v>
      </c>
      <c r="C14" s="40">
        <v>100</v>
      </c>
      <c r="D14" s="42">
        <v>18676</v>
      </c>
      <c r="E14" s="43"/>
      <c r="F14" s="44"/>
      <c r="G14" s="41">
        <f>ROUNDDOWN($F$6*B14*(1.85-C14/100),2)</f>
        <v>0</v>
      </c>
      <c r="H14" s="46"/>
      <c r="I14" s="41">
        <f>G14+H14</f>
        <v>0</v>
      </c>
      <c r="J14" s="45">
        <f>ROUNDDOWN(D14*$F$8+E14*$F$9+F14*$F$10,2)</f>
        <v>0</v>
      </c>
      <c r="K14" s="41">
        <f>ROUNDDOWN(I14+J14,0)</f>
        <v>0</v>
      </c>
    </row>
    <row r="15" spans="1:11" ht="15.95" customHeight="1" x14ac:dyDescent="0.4">
      <c r="A15" s="39" t="s">
        <v>124</v>
      </c>
      <c r="B15" s="40">
        <v>139</v>
      </c>
      <c r="C15" s="41">
        <v>100</v>
      </c>
      <c r="D15" s="42">
        <v>11986</v>
      </c>
      <c r="E15" s="43"/>
      <c r="F15" s="46"/>
      <c r="G15" s="41">
        <f t="shared" ref="G15:G25" si="0">ROUNDDOWN($F$6*B15*(1.85-C15/100),2)</f>
        <v>0</v>
      </c>
      <c r="H15" s="46"/>
      <c r="I15" s="41">
        <f t="shared" ref="I15:I25" si="1">G15+H15</f>
        <v>0</v>
      </c>
      <c r="J15" s="45">
        <f t="shared" ref="J15:J25" si="2">ROUNDDOWN(D15*$F$8+E15*$F$9+F15*$F$10,2)</f>
        <v>0</v>
      </c>
      <c r="K15" s="41">
        <f t="shared" ref="K15:K25" si="3">ROUNDDOWN(I15+J15,0)</f>
        <v>0</v>
      </c>
    </row>
    <row r="16" spans="1:11" ht="15.95" customHeight="1" x14ac:dyDescent="0.4">
      <c r="A16" s="39" t="s">
        <v>125</v>
      </c>
      <c r="B16" s="40">
        <v>139</v>
      </c>
      <c r="C16" s="41">
        <v>100</v>
      </c>
      <c r="D16" s="42">
        <v>19252</v>
      </c>
      <c r="E16" s="43"/>
      <c r="F16" s="46"/>
      <c r="G16" s="41">
        <f t="shared" si="0"/>
        <v>0</v>
      </c>
      <c r="H16" s="46"/>
      <c r="I16" s="41">
        <f t="shared" si="1"/>
        <v>0</v>
      </c>
      <c r="J16" s="45">
        <f t="shared" si="2"/>
        <v>0</v>
      </c>
      <c r="K16" s="41">
        <f t="shared" si="3"/>
        <v>0</v>
      </c>
    </row>
    <row r="17" spans="1:11" ht="15.95" customHeight="1" x14ac:dyDescent="0.4">
      <c r="A17" s="39" t="s">
        <v>126</v>
      </c>
      <c r="B17" s="40">
        <v>139</v>
      </c>
      <c r="C17" s="41">
        <v>100</v>
      </c>
      <c r="D17" s="47"/>
      <c r="E17" s="48">
        <v>15638</v>
      </c>
      <c r="F17" s="46"/>
      <c r="G17" s="41">
        <f t="shared" si="0"/>
        <v>0</v>
      </c>
      <c r="H17" s="46"/>
      <c r="I17" s="41">
        <f t="shared" si="1"/>
        <v>0</v>
      </c>
      <c r="J17" s="45">
        <f t="shared" si="2"/>
        <v>0</v>
      </c>
      <c r="K17" s="41">
        <f t="shared" si="3"/>
        <v>0</v>
      </c>
    </row>
    <row r="18" spans="1:11" ht="15.95" customHeight="1" x14ac:dyDescent="0.4">
      <c r="A18" s="39" t="s">
        <v>127</v>
      </c>
      <c r="B18" s="40">
        <v>139</v>
      </c>
      <c r="C18" s="41">
        <v>100</v>
      </c>
      <c r="D18" s="47"/>
      <c r="E18" s="48">
        <v>11936</v>
      </c>
      <c r="F18" s="46"/>
      <c r="G18" s="41">
        <f t="shared" si="0"/>
        <v>0</v>
      </c>
      <c r="H18" s="46"/>
      <c r="I18" s="41">
        <f t="shared" si="1"/>
        <v>0</v>
      </c>
      <c r="J18" s="45">
        <f t="shared" si="2"/>
        <v>0</v>
      </c>
      <c r="K18" s="41">
        <f t="shared" si="3"/>
        <v>0</v>
      </c>
    </row>
    <row r="19" spans="1:11" ht="15.95" customHeight="1" x14ac:dyDescent="0.4">
      <c r="A19" s="39" t="s">
        <v>128</v>
      </c>
      <c r="B19" s="40">
        <v>139</v>
      </c>
      <c r="C19" s="41">
        <v>100</v>
      </c>
      <c r="D19" s="47"/>
      <c r="E19" s="48">
        <v>14872</v>
      </c>
      <c r="F19" s="46"/>
      <c r="G19" s="41">
        <f t="shared" si="0"/>
        <v>0</v>
      </c>
      <c r="H19" s="46"/>
      <c r="I19" s="41">
        <f t="shared" si="1"/>
        <v>0</v>
      </c>
      <c r="J19" s="45">
        <f t="shared" si="2"/>
        <v>0</v>
      </c>
      <c r="K19" s="41">
        <f t="shared" si="3"/>
        <v>0</v>
      </c>
    </row>
    <row r="20" spans="1:11" ht="15.95" customHeight="1" x14ac:dyDescent="0.4">
      <c r="A20" s="39" t="s">
        <v>129</v>
      </c>
      <c r="B20" s="40">
        <v>139</v>
      </c>
      <c r="C20" s="41">
        <v>100</v>
      </c>
      <c r="D20" s="47"/>
      <c r="E20" s="48">
        <v>15214</v>
      </c>
      <c r="F20" s="46"/>
      <c r="G20" s="41">
        <f t="shared" si="0"/>
        <v>0</v>
      </c>
      <c r="H20" s="46"/>
      <c r="I20" s="41">
        <f t="shared" si="1"/>
        <v>0</v>
      </c>
      <c r="J20" s="45">
        <f t="shared" si="2"/>
        <v>0</v>
      </c>
      <c r="K20" s="41">
        <f t="shared" si="3"/>
        <v>0</v>
      </c>
    </row>
    <row r="21" spans="1:11" ht="15.95" customHeight="1" x14ac:dyDescent="0.4">
      <c r="A21" s="39" t="s">
        <v>130</v>
      </c>
      <c r="B21" s="40">
        <v>139</v>
      </c>
      <c r="C21" s="41">
        <v>100</v>
      </c>
      <c r="D21" s="47"/>
      <c r="E21" s="48">
        <v>14010</v>
      </c>
      <c r="F21" s="46"/>
      <c r="G21" s="41">
        <f t="shared" si="0"/>
        <v>0</v>
      </c>
      <c r="H21" s="46"/>
      <c r="I21" s="41">
        <f t="shared" si="1"/>
        <v>0</v>
      </c>
      <c r="J21" s="45">
        <f t="shared" si="2"/>
        <v>0</v>
      </c>
      <c r="K21" s="41">
        <f t="shared" si="3"/>
        <v>0</v>
      </c>
    </row>
    <row r="22" spans="1:11" ht="15.95" customHeight="1" x14ac:dyDescent="0.4">
      <c r="A22" s="39" t="s">
        <v>131</v>
      </c>
      <c r="B22" s="40">
        <v>139</v>
      </c>
      <c r="C22" s="41">
        <v>100</v>
      </c>
      <c r="D22" s="47"/>
      <c r="E22" s="48">
        <v>12977</v>
      </c>
      <c r="F22" s="46"/>
      <c r="G22" s="41">
        <f t="shared" si="0"/>
        <v>0</v>
      </c>
      <c r="H22" s="46"/>
      <c r="I22" s="41">
        <f t="shared" si="1"/>
        <v>0</v>
      </c>
      <c r="J22" s="45">
        <f t="shared" si="2"/>
        <v>0</v>
      </c>
      <c r="K22" s="41">
        <f t="shared" si="3"/>
        <v>0</v>
      </c>
    </row>
    <row r="23" spans="1:11" ht="15.95" customHeight="1" x14ac:dyDescent="0.4">
      <c r="A23" s="39" t="s">
        <v>132</v>
      </c>
      <c r="B23" s="40">
        <v>139</v>
      </c>
      <c r="C23" s="41">
        <v>100</v>
      </c>
      <c r="D23" s="47"/>
      <c r="E23" s="48">
        <v>11586</v>
      </c>
      <c r="F23" s="46"/>
      <c r="G23" s="41">
        <f t="shared" si="0"/>
        <v>0</v>
      </c>
      <c r="H23" s="46"/>
      <c r="I23" s="41">
        <f t="shared" si="1"/>
        <v>0</v>
      </c>
      <c r="J23" s="45">
        <f t="shared" si="2"/>
        <v>0</v>
      </c>
      <c r="K23" s="41">
        <f t="shared" si="3"/>
        <v>0</v>
      </c>
    </row>
    <row r="24" spans="1:11" ht="15.95" customHeight="1" x14ac:dyDescent="0.4">
      <c r="A24" s="39" t="s">
        <v>133</v>
      </c>
      <c r="B24" s="40">
        <v>139</v>
      </c>
      <c r="C24" s="41">
        <v>100</v>
      </c>
      <c r="D24" s="47"/>
      <c r="E24" s="48">
        <v>13631</v>
      </c>
      <c r="F24" s="46"/>
      <c r="G24" s="41">
        <f t="shared" si="0"/>
        <v>0</v>
      </c>
      <c r="H24" s="46"/>
      <c r="I24" s="41">
        <f t="shared" si="1"/>
        <v>0</v>
      </c>
      <c r="J24" s="45">
        <f t="shared" si="2"/>
        <v>0</v>
      </c>
      <c r="K24" s="41">
        <f t="shared" si="3"/>
        <v>0</v>
      </c>
    </row>
    <row r="25" spans="1:11" ht="15.95" customHeight="1" x14ac:dyDescent="0.4">
      <c r="A25" s="39" t="s">
        <v>134</v>
      </c>
      <c r="B25" s="40">
        <v>139</v>
      </c>
      <c r="C25" s="41">
        <v>100</v>
      </c>
      <c r="D25" s="47"/>
      <c r="E25" s="48">
        <v>16953</v>
      </c>
      <c r="F25" s="46"/>
      <c r="G25" s="41">
        <f t="shared" si="0"/>
        <v>0</v>
      </c>
      <c r="H25" s="46"/>
      <c r="I25" s="41">
        <f t="shared" si="1"/>
        <v>0</v>
      </c>
      <c r="J25" s="45">
        <f t="shared" si="2"/>
        <v>0</v>
      </c>
      <c r="K25" s="41">
        <f t="shared" si="3"/>
        <v>0</v>
      </c>
    </row>
    <row r="26" spans="1:11" ht="15.95" customHeight="1" x14ac:dyDescent="0.4">
      <c r="B26" s="49"/>
      <c r="C26" s="49" t="s">
        <v>58</v>
      </c>
      <c r="D26" s="41">
        <f>SUM(D14:D25)</f>
        <v>49914</v>
      </c>
      <c r="E26" s="41">
        <f>SUM(E14:E25)</f>
        <v>126817</v>
      </c>
      <c r="F26" s="41">
        <f>SUM(F14:F25)</f>
        <v>0</v>
      </c>
      <c r="G26" s="41">
        <f>SUM(G14:G25)</f>
        <v>0</v>
      </c>
      <c r="H26" s="46"/>
      <c r="I26" s="41">
        <f t="shared" ref="I26:K26" si="4">SUM(I14:I25)</f>
        <v>0</v>
      </c>
      <c r="J26" s="45">
        <f t="shared" si="4"/>
        <v>0</v>
      </c>
      <c r="K26" s="41">
        <f t="shared" si="4"/>
        <v>0</v>
      </c>
    </row>
    <row r="27" spans="1:11" ht="51.75" customHeight="1" thickBot="1" x14ac:dyDescent="0.45">
      <c r="B27" s="49"/>
      <c r="C27" s="49" t="s">
        <v>59</v>
      </c>
      <c r="D27" s="87">
        <f>SUM(D26:F26)</f>
        <v>176731</v>
      </c>
      <c r="E27" s="88"/>
      <c r="F27" s="89"/>
      <c r="G27" s="49"/>
      <c r="H27" s="49"/>
      <c r="I27" s="49"/>
      <c r="J27" s="49"/>
      <c r="K27" s="49"/>
    </row>
    <row r="28" spans="1:11" ht="32.25" customHeight="1" thickBot="1" x14ac:dyDescent="0.45">
      <c r="B28" s="49"/>
      <c r="C28" s="49"/>
      <c r="D28" s="49"/>
      <c r="E28" s="49"/>
      <c r="F28" s="49"/>
      <c r="G28" s="49"/>
      <c r="H28" s="93" t="s">
        <v>115</v>
      </c>
      <c r="I28" s="94"/>
      <c r="J28" s="91">
        <f>ROUNDDOWN(K26*100/110,0)</f>
        <v>0</v>
      </c>
      <c r="K28" s="92"/>
    </row>
    <row r="29" spans="1:11" ht="54.75" customHeight="1" x14ac:dyDescent="0.4">
      <c r="B29" s="49"/>
      <c r="C29" s="49"/>
      <c r="D29" s="49"/>
      <c r="E29" s="49"/>
      <c r="F29" s="49"/>
      <c r="G29" s="49"/>
      <c r="H29" s="81" t="s">
        <v>116</v>
      </c>
      <c r="I29" s="81"/>
      <c r="J29" s="81"/>
      <c r="K29" s="81"/>
    </row>
    <row r="30" spans="1:11" x14ac:dyDescent="0.4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4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4"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2:11" x14ac:dyDescent="0.4"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2:11" x14ac:dyDescent="0.4"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2:11" x14ac:dyDescent="0.4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2:11" x14ac:dyDescent="0.4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2:11" x14ac:dyDescent="0.4"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2:11" x14ac:dyDescent="0.4">
      <c r="B38" s="49"/>
      <c r="C38" s="49"/>
      <c r="D38" s="49"/>
      <c r="E38" s="49"/>
      <c r="F38" s="49"/>
      <c r="G38" s="49"/>
      <c r="H38" s="49"/>
      <c r="I38" s="49"/>
      <c r="J38" s="49"/>
      <c r="K38" s="49"/>
    </row>
  </sheetData>
  <protectedRanges>
    <protectedRange sqref="F6 F8:F9" name="範囲1_2"/>
  </protectedRanges>
  <mergeCells count="19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I2:K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&amp;R別紙2-19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73B5C-48A1-4F25-B5EB-E65B4F933369}">
  <sheetPr>
    <tabColor theme="5" tint="0.79998168889431442"/>
    <pageSetUpPr fitToPage="1"/>
  </sheetPr>
  <dimension ref="A2:K38"/>
  <sheetViews>
    <sheetView workbookViewId="0">
      <selection activeCell="E3" sqref="E3"/>
    </sheetView>
  </sheetViews>
  <sheetFormatPr defaultRowHeight="18.75" x14ac:dyDescent="0.4"/>
  <cols>
    <col min="1" max="1" width="11.25" style="1" customWidth="1"/>
    <col min="2" max="3" width="9.125" style="1" bestFit="1" customWidth="1"/>
    <col min="4" max="4" width="9.5" style="1" bestFit="1" customWidth="1"/>
    <col min="5" max="5" width="9.5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79" t="s">
        <v>117</v>
      </c>
      <c r="B2" s="79"/>
      <c r="C2" s="79"/>
      <c r="D2" s="79"/>
      <c r="E2" s="79"/>
      <c r="F2" s="79"/>
      <c r="G2" s="26">
        <f>D27</f>
        <v>42800</v>
      </c>
      <c r="H2" s="1" t="s">
        <v>36</v>
      </c>
    </row>
    <row r="3" spans="1:11" ht="21" customHeight="1" x14ac:dyDescent="0.4">
      <c r="A3" s="21" t="s">
        <v>37</v>
      </c>
    </row>
    <row r="4" spans="1:11" ht="8.25" customHeight="1" x14ac:dyDescent="0.4"/>
    <row r="5" spans="1:11" ht="18" customHeight="1" thickBot="1" x14ac:dyDescent="0.45">
      <c r="C5" s="76" t="s">
        <v>3</v>
      </c>
      <c r="D5" s="76"/>
      <c r="E5" s="76"/>
      <c r="F5" s="70" t="s">
        <v>38</v>
      </c>
      <c r="G5" s="76"/>
    </row>
    <row r="6" spans="1:11" ht="18" customHeight="1" thickBot="1" x14ac:dyDescent="0.45">
      <c r="C6" s="76" t="s">
        <v>39</v>
      </c>
      <c r="D6" s="76" t="s">
        <v>40</v>
      </c>
      <c r="E6" s="80"/>
      <c r="F6" s="53"/>
      <c r="G6" s="28" t="s">
        <v>41</v>
      </c>
    </row>
    <row r="7" spans="1:11" ht="18" customHeight="1" thickBot="1" x14ac:dyDescent="0.45">
      <c r="C7" s="76"/>
      <c r="D7" s="76" t="s">
        <v>42</v>
      </c>
      <c r="E7" s="76"/>
      <c r="F7" s="54"/>
      <c r="G7" s="19" t="s">
        <v>41</v>
      </c>
    </row>
    <row r="8" spans="1:11" ht="18" customHeight="1" thickBot="1" x14ac:dyDescent="0.45">
      <c r="C8" s="76" t="s">
        <v>43</v>
      </c>
      <c r="D8" s="82" t="s">
        <v>118</v>
      </c>
      <c r="E8" s="83"/>
      <c r="F8" s="55"/>
      <c r="G8" s="31" t="s">
        <v>45</v>
      </c>
    </row>
    <row r="9" spans="1:11" ht="18" customHeight="1" thickBot="1" x14ac:dyDescent="0.45">
      <c r="C9" s="76"/>
      <c r="D9" s="84" t="s">
        <v>119</v>
      </c>
      <c r="E9" s="85"/>
      <c r="F9" s="56"/>
      <c r="G9" s="33" t="s">
        <v>45</v>
      </c>
    </row>
    <row r="10" spans="1:11" ht="18" customHeight="1" thickBot="1" x14ac:dyDescent="0.45">
      <c r="C10" s="76"/>
      <c r="D10" s="105" t="s">
        <v>120</v>
      </c>
      <c r="E10" s="106"/>
      <c r="F10" s="57"/>
      <c r="G10" s="58" t="s">
        <v>45</v>
      </c>
    </row>
    <row r="12" spans="1:11" x14ac:dyDescent="0.4">
      <c r="A12" s="35"/>
      <c r="B12" s="36" t="s">
        <v>47</v>
      </c>
      <c r="C12" s="36" t="s">
        <v>48</v>
      </c>
      <c r="D12" s="36" t="s">
        <v>118</v>
      </c>
      <c r="E12" s="36" t="s">
        <v>119</v>
      </c>
      <c r="F12" s="36" t="s">
        <v>120</v>
      </c>
      <c r="G12" s="86" t="s">
        <v>49</v>
      </c>
      <c r="H12" s="76"/>
      <c r="I12" s="76" t="s">
        <v>50</v>
      </c>
      <c r="J12" s="76" t="s">
        <v>51</v>
      </c>
      <c r="K12" s="76" t="s">
        <v>52</v>
      </c>
    </row>
    <row r="13" spans="1:11" x14ac:dyDescent="0.4">
      <c r="A13" s="9"/>
      <c r="B13" s="37" t="s">
        <v>53</v>
      </c>
      <c r="C13" s="37" t="s">
        <v>54</v>
      </c>
      <c r="D13" s="37" t="s">
        <v>55</v>
      </c>
      <c r="E13" s="37" t="s">
        <v>55</v>
      </c>
      <c r="F13" s="37" t="s">
        <v>55</v>
      </c>
      <c r="G13" s="38" t="s">
        <v>56</v>
      </c>
      <c r="H13" s="6" t="s">
        <v>57</v>
      </c>
      <c r="I13" s="76"/>
      <c r="J13" s="76"/>
      <c r="K13" s="76"/>
    </row>
    <row r="14" spans="1:11" ht="15.95" customHeight="1" x14ac:dyDescent="0.4">
      <c r="A14" s="39" t="s">
        <v>123</v>
      </c>
      <c r="B14" s="40">
        <v>13</v>
      </c>
      <c r="C14" s="40">
        <v>100</v>
      </c>
      <c r="D14" s="42">
        <v>418</v>
      </c>
      <c r="E14" s="48">
        <v>998</v>
      </c>
      <c r="F14" s="59">
        <v>2016</v>
      </c>
      <c r="G14" s="41">
        <f>ROUNDDOWN($F$6*B14*(1.85-C14/100),2)</f>
        <v>0</v>
      </c>
      <c r="H14" s="46"/>
      <c r="I14" s="41">
        <f>G14+H14</f>
        <v>0</v>
      </c>
      <c r="J14" s="45">
        <f>ROUNDDOWN(D14*$F$8+E14*$F$9+F14*$F$10,2)</f>
        <v>0</v>
      </c>
      <c r="K14" s="41">
        <f>ROUNDDOWN(I14+J14,0)</f>
        <v>0</v>
      </c>
    </row>
    <row r="15" spans="1:11" ht="15.95" customHeight="1" x14ac:dyDescent="0.4">
      <c r="A15" s="39" t="s">
        <v>124</v>
      </c>
      <c r="B15" s="40">
        <v>13</v>
      </c>
      <c r="C15" s="41">
        <v>100</v>
      </c>
      <c r="D15" s="42">
        <v>412</v>
      </c>
      <c r="E15" s="48">
        <v>986</v>
      </c>
      <c r="F15" s="59">
        <v>2120</v>
      </c>
      <c r="G15" s="41">
        <f t="shared" ref="G15:G25" si="0">ROUNDDOWN($F$6*B15*(1.85-C15/100),2)</f>
        <v>0</v>
      </c>
      <c r="H15" s="46"/>
      <c r="I15" s="41">
        <f t="shared" ref="I15:I25" si="1">G15+H15</f>
        <v>0</v>
      </c>
      <c r="J15" s="45">
        <f t="shared" ref="J15:J25" si="2">ROUNDDOWN(D15*$F$8+E15*$F$9+F15*$F$10,2)</f>
        <v>0</v>
      </c>
      <c r="K15" s="41">
        <f t="shared" ref="K15:K25" si="3">ROUNDDOWN(I15+J15,0)</f>
        <v>0</v>
      </c>
    </row>
    <row r="16" spans="1:11" ht="15.95" customHeight="1" x14ac:dyDescent="0.4">
      <c r="A16" s="39" t="s">
        <v>125</v>
      </c>
      <c r="B16" s="40">
        <v>13</v>
      </c>
      <c r="C16" s="41">
        <v>100</v>
      </c>
      <c r="D16" s="42">
        <v>437</v>
      </c>
      <c r="E16" s="48">
        <v>1048</v>
      </c>
      <c r="F16" s="59">
        <v>2160</v>
      </c>
      <c r="G16" s="41">
        <f t="shared" si="0"/>
        <v>0</v>
      </c>
      <c r="H16" s="46"/>
      <c r="I16" s="41">
        <f t="shared" si="1"/>
        <v>0</v>
      </c>
      <c r="J16" s="45">
        <f t="shared" si="2"/>
        <v>0</v>
      </c>
      <c r="K16" s="41">
        <f t="shared" si="3"/>
        <v>0</v>
      </c>
    </row>
    <row r="17" spans="1:11" ht="15.95" customHeight="1" x14ac:dyDescent="0.4">
      <c r="A17" s="39" t="s">
        <v>126</v>
      </c>
      <c r="B17" s="40">
        <v>13</v>
      </c>
      <c r="C17" s="41">
        <v>100</v>
      </c>
      <c r="D17" s="47"/>
      <c r="E17" s="48">
        <v>1810</v>
      </c>
      <c r="F17" s="59">
        <v>2326</v>
      </c>
      <c r="G17" s="41">
        <f t="shared" si="0"/>
        <v>0</v>
      </c>
      <c r="H17" s="46"/>
      <c r="I17" s="41">
        <f t="shared" si="1"/>
        <v>0</v>
      </c>
      <c r="J17" s="45">
        <f t="shared" si="2"/>
        <v>0</v>
      </c>
      <c r="K17" s="41">
        <f t="shared" si="3"/>
        <v>0</v>
      </c>
    </row>
    <row r="18" spans="1:11" ht="15.95" customHeight="1" x14ac:dyDescent="0.4">
      <c r="A18" s="39" t="s">
        <v>127</v>
      </c>
      <c r="B18" s="40">
        <v>13</v>
      </c>
      <c r="C18" s="41">
        <v>100</v>
      </c>
      <c r="D18" s="47"/>
      <c r="E18" s="48">
        <v>1671</v>
      </c>
      <c r="F18" s="59">
        <v>2467</v>
      </c>
      <c r="G18" s="41">
        <f t="shared" si="0"/>
        <v>0</v>
      </c>
      <c r="H18" s="46"/>
      <c r="I18" s="41">
        <f t="shared" si="1"/>
        <v>0</v>
      </c>
      <c r="J18" s="45">
        <f t="shared" si="2"/>
        <v>0</v>
      </c>
      <c r="K18" s="41">
        <f t="shared" si="3"/>
        <v>0</v>
      </c>
    </row>
    <row r="19" spans="1:11" ht="15.95" customHeight="1" x14ac:dyDescent="0.4">
      <c r="A19" s="39" t="s">
        <v>128</v>
      </c>
      <c r="B19" s="40">
        <v>13</v>
      </c>
      <c r="C19" s="41">
        <v>100</v>
      </c>
      <c r="D19" s="47"/>
      <c r="E19" s="48">
        <v>1792</v>
      </c>
      <c r="F19" s="59">
        <v>2261</v>
      </c>
      <c r="G19" s="41">
        <f t="shared" si="0"/>
        <v>0</v>
      </c>
      <c r="H19" s="46"/>
      <c r="I19" s="41">
        <f t="shared" si="1"/>
        <v>0</v>
      </c>
      <c r="J19" s="45">
        <f t="shared" si="2"/>
        <v>0</v>
      </c>
      <c r="K19" s="41">
        <f t="shared" si="3"/>
        <v>0</v>
      </c>
    </row>
    <row r="20" spans="1:11" ht="15.95" customHeight="1" x14ac:dyDescent="0.4">
      <c r="A20" s="39" t="s">
        <v>129</v>
      </c>
      <c r="B20" s="40">
        <v>13</v>
      </c>
      <c r="C20" s="41">
        <v>100</v>
      </c>
      <c r="D20" s="47"/>
      <c r="E20" s="48">
        <v>1321</v>
      </c>
      <c r="F20" s="59">
        <v>1692</v>
      </c>
      <c r="G20" s="41">
        <f t="shared" si="0"/>
        <v>0</v>
      </c>
      <c r="H20" s="46"/>
      <c r="I20" s="41">
        <f t="shared" si="1"/>
        <v>0</v>
      </c>
      <c r="J20" s="45">
        <f t="shared" si="2"/>
        <v>0</v>
      </c>
      <c r="K20" s="41">
        <f t="shared" si="3"/>
        <v>0</v>
      </c>
    </row>
    <row r="21" spans="1:11" ht="15.95" customHeight="1" x14ac:dyDescent="0.4">
      <c r="A21" s="39" t="s">
        <v>130</v>
      </c>
      <c r="B21" s="40">
        <v>13</v>
      </c>
      <c r="C21" s="41">
        <v>100</v>
      </c>
      <c r="D21" s="47"/>
      <c r="E21" s="48">
        <v>1188</v>
      </c>
      <c r="F21" s="59">
        <v>1398</v>
      </c>
      <c r="G21" s="41">
        <f t="shared" si="0"/>
        <v>0</v>
      </c>
      <c r="H21" s="46"/>
      <c r="I21" s="41">
        <f t="shared" si="1"/>
        <v>0</v>
      </c>
      <c r="J21" s="45">
        <f t="shared" si="2"/>
        <v>0</v>
      </c>
      <c r="K21" s="41">
        <f t="shared" si="3"/>
        <v>0</v>
      </c>
    </row>
    <row r="22" spans="1:11" ht="15.95" customHeight="1" x14ac:dyDescent="0.4">
      <c r="A22" s="39" t="s">
        <v>131</v>
      </c>
      <c r="B22" s="40">
        <v>13</v>
      </c>
      <c r="C22" s="41">
        <v>100</v>
      </c>
      <c r="D22" s="47"/>
      <c r="E22" s="48">
        <v>1364</v>
      </c>
      <c r="F22" s="59">
        <v>1502</v>
      </c>
      <c r="G22" s="41">
        <f t="shared" si="0"/>
        <v>0</v>
      </c>
      <c r="H22" s="46"/>
      <c r="I22" s="41">
        <f t="shared" si="1"/>
        <v>0</v>
      </c>
      <c r="J22" s="45">
        <f t="shared" si="2"/>
        <v>0</v>
      </c>
      <c r="K22" s="41">
        <f t="shared" si="3"/>
        <v>0</v>
      </c>
    </row>
    <row r="23" spans="1:11" ht="15.95" customHeight="1" x14ac:dyDescent="0.4">
      <c r="A23" s="39" t="s">
        <v>132</v>
      </c>
      <c r="B23" s="40">
        <v>13</v>
      </c>
      <c r="C23" s="41">
        <v>100</v>
      </c>
      <c r="D23" s="47"/>
      <c r="E23" s="48">
        <v>1635</v>
      </c>
      <c r="F23" s="59">
        <v>2302</v>
      </c>
      <c r="G23" s="41">
        <f t="shared" si="0"/>
        <v>0</v>
      </c>
      <c r="H23" s="46"/>
      <c r="I23" s="41">
        <f t="shared" si="1"/>
        <v>0</v>
      </c>
      <c r="J23" s="45">
        <f t="shared" si="2"/>
        <v>0</v>
      </c>
      <c r="K23" s="41">
        <f t="shared" si="3"/>
        <v>0</v>
      </c>
    </row>
    <row r="24" spans="1:11" ht="15.95" customHeight="1" x14ac:dyDescent="0.4">
      <c r="A24" s="39" t="s">
        <v>133</v>
      </c>
      <c r="B24" s="40">
        <v>13</v>
      </c>
      <c r="C24" s="41">
        <v>100</v>
      </c>
      <c r="D24" s="47"/>
      <c r="E24" s="48">
        <v>1396</v>
      </c>
      <c r="F24" s="59">
        <v>2523</v>
      </c>
      <c r="G24" s="41">
        <f t="shared" si="0"/>
        <v>0</v>
      </c>
      <c r="H24" s="46"/>
      <c r="I24" s="41">
        <f t="shared" si="1"/>
        <v>0</v>
      </c>
      <c r="J24" s="45">
        <f t="shared" si="2"/>
        <v>0</v>
      </c>
      <c r="K24" s="41">
        <f t="shared" si="3"/>
        <v>0</v>
      </c>
    </row>
    <row r="25" spans="1:11" ht="15.95" customHeight="1" x14ac:dyDescent="0.4">
      <c r="A25" s="39" t="s">
        <v>134</v>
      </c>
      <c r="B25" s="40">
        <v>13</v>
      </c>
      <c r="C25" s="41">
        <v>100</v>
      </c>
      <c r="D25" s="47"/>
      <c r="E25" s="48">
        <v>1461</v>
      </c>
      <c r="F25" s="59">
        <v>2096</v>
      </c>
      <c r="G25" s="41">
        <f t="shared" si="0"/>
        <v>0</v>
      </c>
      <c r="H25" s="46"/>
      <c r="I25" s="41">
        <f t="shared" si="1"/>
        <v>0</v>
      </c>
      <c r="J25" s="45">
        <f t="shared" si="2"/>
        <v>0</v>
      </c>
      <c r="K25" s="41">
        <f t="shared" si="3"/>
        <v>0</v>
      </c>
    </row>
    <row r="26" spans="1:11" ht="15.95" customHeight="1" x14ac:dyDescent="0.4">
      <c r="B26" s="49"/>
      <c r="C26" s="49" t="s">
        <v>58</v>
      </c>
      <c r="D26" s="41">
        <f>SUM(D14:D25)</f>
        <v>1267</v>
      </c>
      <c r="E26" s="41">
        <f>SUM(E14:E25)</f>
        <v>16670</v>
      </c>
      <c r="F26" s="41">
        <f>SUM(F14:F25)</f>
        <v>24863</v>
      </c>
      <c r="G26" s="41">
        <f>SUM(G14:G25)</f>
        <v>0</v>
      </c>
      <c r="H26" s="46"/>
      <c r="I26" s="41">
        <f t="shared" ref="I26:K26" si="4">SUM(I14:I25)</f>
        <v>0</v>
      </c>
      <c r="J26" s="45">
        <f t="shared" si="4"/>
        <v>0</v>
      </c>
      <c r="K26" s="41">
        <f t="shared" si="4"/>
        <v>0</v>
      </c>
    </row>
    <row r="27" spans="1:11" ht="51.75" customHeight="1" thickBot="1" x14ac:dyDescent="0.45">
      <c r="B27" s="49"/>
      <c r="C27" s="49" t="s">
        <v>59</v>
      </c>
      <c r="D27" s="87">
        <f>SUM(D26:F26)</f>
        <v>42800</v>
      </c>
      <c r="E27" s="88"/>
      <c r="F27" s="89"/>
      <c r="G27" s="49"/>
      <c r="H27" s="49"/>
      <c r="I27" s="49"/>
      <c r="J27" s="49"/>
      <c r="K27" s="49"/>
    </row>
    <row r="28" spans="1:11" ht="32.25" customHeight="1" thickBot="1" x14ac:dyDescent="0.45">
      <c r="B28" s="49"/>
      <c r="C28" s="49"/>
      <c r="D28" s="49"/>
      <c r="E28" s="49"/>
      <c r="F28" s="49"/>
      <c r="G28" s="49"/>
      <c r="H28" s="93" t="s">
        <v>121</v>
      </c>
      <c r="I28" s="94"/>
      <c r="J28" s="91">
        <f>ROUNDDOWN(K26*100/110,0)</f>
        <v>0</v>
      </c>
      <c r="K28" s="92"/>
    </row>
    <row r="29" spans="1:11" ht="54.75" customHeight="1" x14ac:dyDescent="0.4">
      <c r="B29" s="49"/>
      <c r="C29" s="49"/>
      <c r="D29" s="49"/>
      <c r="E29" s="49"/>
      <c r="F29" s="49"/>
      <c r="G29" s="49"/>
      <c r="H29" s="81" t="s">
        <v>122</v>
      </c>
      <c r="I29" s="81"/>
      <c r="J29" s="81"/>
      <c r="K29" s="81"/>
    </row>
    <row r="30" spans="1:11" x14ac:dyDescent="0.4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4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4"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2:11" x14ac:dyDescent="0.4"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2:11" x14ac:dyDescent="0.4"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2:11" x14ac:dyDescent="0.4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2:11" x14ac:dyDescent="0.4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2:11" x14ac:dyDescent="0.4"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2:11" x14ac:dyDescent="0.4">
      <c r="B38" s="49"/>
      <c r="C38" s="49"/>
      <c r="D38" s="49"/>
      <c r="E38" s="49"/>
      <c r="F38" s="49"/>
      <c r="G38" s="49"/>
      <c r="H38" s="49"/>
      <c r="I38" s="49"/>
      <c r="J38" s="49"/>
      <c r="K38" s="49"/>
    </row>
  </sheetData>
  <protectedRanges>
    <protectedRange sqref="F6 F8:F10" name="範囲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&amp;R別紙2-20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BD7CD-6787-43A3-B4D8-46DE4E095EDA}">
  <sheetPr>
    <tabColor theme="5" tint="0.79998168889431442"/>
    <pageSetUpPr fitToPage="1"/>
  </sheetPr>
  <dimension ref="A2:K38"/>
  <sheetViews>
    <sheetView topLeftCell="A27" workbookViewId="0">
      <selection activeCell="E3" sqref="E3"/>
    </sheetView>
  </sheetViews>
  <sheetFormatPr defaultRowHeight="18.7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79" t="s">
        <v>63</v>
      </c>
      <c r="B2" s="79"/>
      <c r="C2" s="79"/>
      <c r="D2" s="79"/>
      <c r="E2" s="79"/>
      <c r="F2" s="79"/>
      <c r="G2" s="26">
        <f>D27</f>
        <v>96986</v>
      </c>
      <c r="H2" s="1" t="s">
        <v>36</v>
      </c>
    </row>
    <row r="3" spans="1:11" ht="21" customHeight="1" x14ac:dyDescent="0.4">
      <c r="A3" s="21" t="s">
        <v>37</v>
      </c>
    </row>
    <row r="4" spans="1:11" ht="8.25" customHeight="1" x14ac:dyDescent="0.4"/>
    <row r="5" spans="1:11" ht="18" customHeight="1" thickBot="1" x14ac:dyDescent="0.45">
      <c r="C5" s="76" t="s">
        <v>3</v>
      </c>
      <c r="D5" s="76"/>
      <c r="E5" s="76"/>
      <c r="F5" s="70" t="s">
        <v>38</v>
      </c>
      <c r="G5" s="76"/>
    </row>
    <row r="6" spans="1:11" ht="18" customHeight="1" thickBot="1" x14ac:dyDescent="0.45">
      <c r="C6" s="76" t="s">
        <v>39</v>
      </c>
      <c r="D6" s="76" t="s">
        <v>40</v>
      </c>
      <c r="E6" s="80"/>
      <c r="F6" s="29"/>
      <c r="G6" s="28" t="s">
        <v>41</v>
      </c>
    </row>
    <row r="7" spans="1:11" ht="18" customHeight="1" thickBot="1" x14ac:dyDescent="0.45">
      <c r="C7" s="76"/>
      <c r="D7" s="76" t="s">
        <v>42</v>
      </c>
      <c r="E7" s="76"/>
      <c r="F7" s="50"/>
      <c r="G7" s="19" t="s">
        <v>41</v>
      </c>
    </row>
    <row r="8" spans="1:11" ht="18" customHeight="1" thickBot="1" x14ac:dyDescent="0.45">
      <c r="C8" s="76" t="s">
        <v>43</v>
      </c>
      <c r="D8" s="82" t="s">
        <v>44</v>
      </c>
      <c r="E8" s="83"/>
      <c r="F8" s="51"/>
      <c r="G8" s="31" t="s">
        <v>45</v>
      </c>
    </row>
    <row r="9" spans="1:11" ht="18" customHeight="1" thickBot="1" x14ac:dyDescent="0.45">
      <c r="C9" s="76"/>
      <c r="D9" s="84" t="s">
        <v>46</v>
      </c>
      <c r="E9" s="85"/>
      <c r="F9" s="32"/>
      <c r="G9" s="33" t="s">
        <v>45</v>
      </c>
    </row>
    <row r="10" spans="1:11" ht="18" customHeight="1" x14ac:dyDescent="0.4">
      <c r="C10" s="76"/>
      <c r="D10" s="76"/>
      <c r="E10" s="76"/>
      <c r="F10" s="52"/>
      <c r="G10" s="19" t="s">
        <v>45</v>
      </c>
    </row>
    <row r="12" spans="1:11" x14ac:dyDescent="0.4">
      <c r="A12" s="35"/>
      <c r="B12" s="36" t="s">
        <v>47</v>
      </c>
      <c r="C12" s="36" t="s">
        <v>48</v>
      </c>
      <c r="D12" s="36" t="s">
        <v>44</v>
      </c>
      <c r="E12" s="36" t="s">
        <v>46</v>
      </c>
      <c r="F12" s="35"/>
      <c r="G12" s="86" t="s">
        <v>49</v>
      </c>
      <c r="H12" s="76"/>
      <c r="I12" s="76" t="s">
        <v>50</v>
      </c>
      <c r="J12" s="76" t="s">
        <v>51</v>
      </c>
      <c r="K12" s="76" t="s">
        <v>52</v>
      </c>
    </row>
    <row r="13" spans="1:11" x14ac:dyDescent="0.4">
      <c r="A13" s="9"/>
      <c r="B13" s="37" t="s">
        <v>53</v>
      </c>
      <c r="C13" s="37" t="s">
        <v>54</v>
      </c>
      <c r="D13" s="37" t="s">
        <v>55</v>
      </c>
      <c r="E13" s="37" t="s">
        <v>55</v>
      </c>
      <c r="F13" s="9"/>
      <c r="G13" s="38" t="s">
        <v>56</v>
      </c>
      <c r="H13" s="6" t="s">
        <v>57</v>
      </c>
      <c r="I13" s="76"/>
      <c r="J13" s="76"/>
      <c r="K13" s="76"/>
    </row>
    <row r="14" spans="1:11" ht="15.95" customHeight="1" x14ac:dyDescent="0.4">
      <c r="A14" s="39" t="s">
        <v>123</v>
      </c>
      <c r="B14" s="40">
        <v>87</v>
      </c>
      <c r="C14" s="41">
        <v>100</v>
      </c>
      <c r="D14" s="42">
        <v>11075</v>
      </c>
      <c r="E14" s="43"/>
      <c r="F14" s="44"/>
      <c r="G14" s="41">
        <f>ROUNDDOWN($F$6*B14*(1.85-C14/100),2)</f>
        <v>0</v>
      </c>
      <c r="H14" s="46"/>
      <c r="I14" s="41">
        <f>G14+H14</f>
        <v>0</v>
      </c>
      <c r="J14" s="45">
        <f>ROUNDDOWN(D14*$F$8+E14*$F$9+F14*$F$10,2)</f>
        <v>0</v>
      </c>
      <c r="K14" s="41">
        <f>ROUNDDOWN(I14+J14,0)</f>
        <v>0</v>
      </c>
    </row>
    <row r="15" spans="1:11" ht="15.95" customHeight="1" x14ac:dyDescent="0.4">
      <c r="A15" s="39" t="s">
        <v>124</v>
      </c>
      <c r="B15" s="40">
        <v>87</v>
      </c>
      <c r="C15" s="41">
        <v>100</v>
      </c>
      <c r="D15" s="42">
        <v>4807</v>
      </c>
      <c r="E15" s="43"/>
      <c r="F15" s="46"/>
      <c r="G15" s="41">
        <f t="shared" ref="G15:G25" si="0">ROUNDDOWN($F$6*B15*(1.85-C15/100),2)</f>
        <v>0</v>
      </c>
      <c r="H15" s="46"/>
      <c r="I15" s="41">
        <f t="shared" ref="I15:I25" si="1">G15+H15</f>
        <v>0</v>
      </c>
      <c r="J15" s="45">
        <f t="shared" ref="J15:J25" si="2">ROUNDDOWN(D15*$F$8+E15*$F$9+F15*$F$10,2)</f>
        <v>0</v>
      </c>
      <c r="K15" s="41">
        <f t="shared" ref="K15:K25" si="3">ROUNDDOWN(I15+J15,0)</f>
        <v>0</v>
      </c>
    </row>
    <row r="16" spans="1:11" ht="15.95" customHeight="1" x14ac:dyDescent="0.4">
      <c r="A16" s="39" t="s">
        <v>125</v>
      </c>
      <c r="B16" s="40">
        <v>87</v>
      </c>
      <c r="C16" s="41">
        <v>100</v>
      </c>
      <c r="D16" s="42">
        <v>8448</v>
      </c>
      <c r="E16" s="43"/>
      <c r="F16" s="46"/>
      <c r="G16" s="41">
        <f t="shared" si="0"/>
        <v>0</v>
      </c>
      <c r="H16" s="46"/>
      <c r="I16" s="41">
        <f t="shared" si="1"/>
        <v>0</v>
      </c>
      <c r="J16" s="45">
        <f t="shared" si="2"/>
        <v>0</v>
      </c>
      <c r="K16" s="41">
        <f t="shared" si="3"/>
        <v>0</v>
      </c>
    </row>
    <row r="17" spans="1:11" ht="15.95" customHeight="1" x14ac:dyDescent="0.4">
      <c r="A17" s="39" t="s">
        <v>126</v>
      </c>
      <c r="B17" s="40">
        <v>87</v>
      </c>
      <c r="C17" s="41">
        <v>100</v>
      </c>
      <c r="D17" s="47"/>
      <c r="E17" s="48">
        <v>5817</v>
      </c>
      <c r="F17" s="46"/>
      <c r="G17" s="41">
        <f t="shared" si="0"/>
        <v>0</v>
      </c>
      <c r="H17" s="46"/>
      <c r="I17" s="41">
        <f t="shared" si="1"/>
        <v>0</v>
      </c>
      <c r="J17" s="45">
        <f t="shared" si="2"/>
        <v>0</v>
      </c>
      <c r="K17" s="41">
        <f t="shared" si="3"/>
        <v>0</v>
      </c>
    </row>
    <row r="18" spans="1:11" ht="15.95" customHeight="1" x14ac:dyDescent="0.4">
      <c r="A18" s="39" t="s">
        <v>127</v>
      </c>
      <c r="B18" s="40">
        <v>87</v>
      </c>
      <c r="C18" s="41">
        <v>100</v>
      </c>
      <c r="D18" s="47"/>
      <c r="E18" s="48">
        <v>6282</v>
      </c>
      <c r="F18" s="46"/>
      <c r="G18" s="41">
        <f t="shared" si="0"/>
        <v>0</v>
      </c>
      <c r="H18" s="46"/>
      <c r="I18" s="41">
        <f t="shared" si="1"/>
        <v>0</v>
      </c>
      <c r="J18" s="45">
        <f t="shared" si="2"/>
        <v>0</v>
      </c>
      <c r="K18" s="41">
        <f t="shared" si="3"/>
        <v>0</v>
      </c>
    </row>
    <row r="19" spans="1:11" ht="15.95" customHeight="1" x14ac:dyDescent="0.4">
      <c r="A19" s="39" t="s">
        <v>128</v>
      </c>
      <c r="B19" s="40">
        <v>87</v>
      </c>
      <c r="C19" s="41">
        <v>100</v>
      </c>
      <c r="D19" s="47"/>
      <c r="E19" s="48">
        <v>8736</v>
      </c>
      <c r="F19" s="46"/>
      <c r="G19" s="41">
        <f t="shared" si="0"/>
        <v>0</v>
      </c>
      <c r="H19" s="46"/>
      <c r="I19" s="41">
        <f t="shared" si="1"/>
        <v>0</v>
      </c>
      <c r="J19" s="45">
        <f t="shared" si="2"/>
        <v>0</v>
      </c>
      <c r="K19" s="41">
        <f t="shared" si="3"/>
        <v>0</v>
      </c>
    </row>
    <row r="20" spans="1:11" ht="15.95" customHeight="1" x14ac:dyDescent="0.4">
      <c r="A20" s="39" t="s">
        <v>129</v>
      </c>
      <c r="B20" s="40">
        <v>87</v>
      </c>
      <c r="C20" s="41">
        <v>100</v>
      </c>
      <c r="D20" s="47"/>
      <c r="E20" s="48">
        <v>11056</v>
      </c>
      <c r="F20" s="46"/>
      <c r="G20" s="41">
        <f t="shared" si="0"/>
        <v>0</v>
      </c>
      <c r="H20" s="46"/>
      <c r="I20" s="41">
        <f t="shared" si="1"/>
        <v>0</v>
      </c>
      <c r="J20" s="45">
        <f t="shared" si="2"/>
        <v>0</v>
      </c>
      <c r="K20" s="41">
        <f t="shared" si="3"/>
        <v>0</v>
      </c>
    </row>
    <row r="21" spans="1:11" ht="15.95" customHeight="1" x14ac:dyDescent="0.4">
      <c r="A21" s="39" t="s">
        <v>130</v>
      </c>
      <c r="B21" s="40">
        <v>87</v>
      </c>
      <c r="C21" s="41">
        <v>100</v>
      </c>
      <c r="D21" s="47"/>
      <c r="E21" s="48">
        <v>8778</v>
      </c>
      <c r="F21" s="46"/>
      <c r="G21" s="41">
        <f t="shared" si="0"/>
        <v>0</v>
      </c>
      <c r="H21" s="46"/>
      <c r="I21" s="41">
        <f t="shared" si="1"/>
        <v>0</v>
      </c>
      <c r="J21" s="45">
        <f t="shared" si="2"/>
        <v>0</v>
      </c>
      <c r="K21" s="41">
        <f t="shared" si="3"/>
        <v>0</v>
      </c>
    </row>
    <row r="22" spans="1:11" ht="15.95" customHeight="1" x14ac:dyDescent="0.4">
      <c r="A22" s="39" t="s">
        <v>131</v>
      </c>
      <c r="B22" s="40">
        <v>87</v>
      </c>
      <c r="C22" s="41">
        <v>100</v>
      </c>
      <c r="D22" s="47"/>
      <c r="E22" s="48">
        <v>7787</v>
      </c>
      <c r="F22" s="46"/>
      <c r="G22" s="41">
        <f t="shared" si="0"/>
        <v>0</v>
      </c>
      <c r="H22" s="46"/>
      <c r="I22" s="41">
        <f t="shared" si="1"/>
        <v>0</v>
      </c>
      <c r="J22" s="45">
        <f t="shared" si="2"/>
        <v>0</v>
      </c>
      <c r="K22" s="41">
        <f t="shared" si="3"/>
        <v>0</v>
      </c>
    </row>
    <row r="23" spans="1:11" ht="15.95" customHeight="1" x14ac:dyDescent="0.4">
      <c r="A23" s="39" t="s">
        <v>132</v>
      </c>
      <c r="B23" s="40">
        <v>87</v>
      </c>
      <c r="C23" s="41">
        <v>100</v>
      </c>
      <c r="D23" s="47"/>
      <c r="E23" s="48">
        <v>7141</v>
      </c>
      <c r="F23" s="46"/>
      <c r="G23" s="41">
        <f t="shared" si="0"/>
        <v>0</v>
      </c>
      <c r="H23" s="46"/>
      <c r="I23" s="41">
        <f t="shared" si="1"/>
        <v>0</v>
      </c>
      <c r="J23" s="45">
        <f t="shared" si="2"/>
        <v>0</v>
      </c>
      <c r="K23" s="41">
        <f t="shared" si="3"/>
        <v>0</v>
      </c>
    </row>
    <row r="24" spans="1:11" ht="15.95" customHeight="1" x14ac:dyDescent="0.4">
      <c r="A24" s="39" t="s">
        <v>133</v>
      </c>
      <c r="B24" s="40">
        <v>87</v>
      </c>
      <c r="C24" s="41">
        <v>100</v>
      </c>
      <c r="D24" s="47"/>
      <c r="E24" s="48">
        <v>6212</v>
      </c>
      <c r="F24" s="46"/>
      <c r="G24" s="41">
        <f t="shared" si="0"/>
        <v>0</v>
      </c>
      <c r="H24" s="46"/>
      <c r="I24" s="41">
        <f t="shared" si="1"/>
        <v>0</v>
      </c>
      <c r="J24" s="45">
        <f t="shared" si="2"/>
        <v>0</v>
      </c>
      <c r="K24" s="41">
        <f t="shared" si="3"/>
        <v>0</v>
      </c>
    </row>
    <row r="25" spans="1:11" ht="15.95" customHeight="1" x14ac:dyDescent="0.4">
      <c r="A25" s="39" t="s">
        <v>134</v>
      </c>
      <c r="B25" s="40">
        <v>87</v>
      </c>
      <c r="C25" s="41">
        <v>100</v>
      </c>
      <c r="D25" s="47"/>
      <c r="E25" s="48">
        <v>10847</v>
      </c>
      <c r="F25" s="46"/>
      <c r="G25" s="41">
        <f t="shared" si="0"/>
        <v>0</v>
      </c>
      <c r="H25" s="46"/>
      <c r="I25" s="41">
        <f t="shared" si="1"/>
        <v>0</v>
      </c>
      <c r="J25" s="45">
        <f t="shared" si="2"/>
        <v>0</v>
      </c>
      <c r="K25" s="41">
        <f t="shared" si="3"/>
        <v>0</v>
      </c>
    </row>
    <row r="26" spans="1:11" ht="15.95" customHeight="1" x14ac:dyDescent="0.4">
      <c r="B26" s="49"/>
      <c r="C26" s="49" t="s">
        <v>58</v>
      </c>
      <c r="D26" s="41">
        <f>SUM(D14:D25)</f>
        <v>24330</v>
      </c>
      <c r="E26" s="41">
        <f>SUM(E14:E25)</f>
        <v>72656</v>
      </c>
      <c r="F26" s="41">
        <f>SUM(F14:F25)</f>
        <v>0</v>
      </c>
      <c r="G26" s="41">
        <f>SUM(G14:G25)</f>
        <v>0</v>
      </c>
      <c r="H26" s="46"/>
      <c r="I26" s="41">
        <f t="shared" ref="I26:K26" si="4">SUM(I14:I25)</f>
        <v>0</v>
      </c>
      <c r="J26" s="45">
        <f t="shared" si="4"/>
        <v>0</v>
      </c>
      <c r="K26" s="41">
        <f t="shared" si="4"/>
        <v>0</v>
      </c>
    </row>
    <row r="27" spans="1:11" ht="51.75" customHeight="1" thickBot="1" x14ac:dyDescent="0.45">
      <c r="B27" s="49"/>
      <c r="C27" s="49" t="s">
        <v>59</v>
      </c>
      <c r="D27" s="87">
        <f>SUM(D26:F26)</f>
        <v>96986</v>
      </c>
      <c r="E27" s="88"/>
      <c r="F27" s="89"/>
      <c r="G27" s="49"/>
      <c r="H27" s="49"/>
      <c r="I27" s="49"/>
      <c r="J27" s="49"/>
      <c r="K27" s="49"/>
    </row>
    <row r="28" spans="1:11" ht="32.25" customHeight="1" thickBot="1" x14ac:dyDescent="0.45">
      <c r="B28" s="49"/>
      <c r="C28" s="49"/>
      <c r="D28" s="49"/>
      <c r="E28" s="49"/>
      <c r="F28" s="49"/>
      <c r="G28" s="49"/>
      <c r="H28" s="90" t="s">
        <v>64</v>
      </c>
      <c r="I28" s="87"/>
      <c r="J28" s="91">
        <f>ROUNDDOWN(K26*100/110,0)</f>
        <v>0</v>
      </c>
      <c r="K28" s="92"/>
    </row>
    <row r="29" spans="1:11" ht="54.75" customHeight="1" x14ac:dyDescent="0.4">
      <c r="B29" s="49"/>
      <c r="C29" s="49"/>
      <c r="D29" s="49"/>
      <c r="E29" s="49"/>
      <c r="F29" s="49"/>
      <c r="G29" s="49"/>
      <c r="H29" s="81" t="s">
        <v>65</v>
      </c>
      <c r="I29" s="81"/>
      <c r="J29" s="81"/>
      <c r="K29" s="81"/>
    </row>
    <row r="30" spans="1:11" x14ac:dyDescent="0.4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4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4"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2:11" x14ac:dyDescent="0.4"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2:11" x14ac:dyDescent="0.4"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2:11" x14ac:dyDescent="0.4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2:11" x14ac:dyDescent="0.4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2:11" x14ac:dyDescent="0.4"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2:11" x14ac:dyDescent="0.4">
      <c r="B38" s="49"/>
      <c r="C38" s="49"/>
      <c r="D38" s="49"/>
      <c r="E38" s="49"/>
      <c r="F38" s="49"/>
      <c r="G38" s="49"/>
      <c r="H38" s="49"/>
      <c r="I38" s="49"/>
      <c r="J38" s="49"/>
      <c r="K38" s="49"/>
    </row>
  </sheetData>
  <protectedRanges>
    <protectedRange sqref="F6 F8:F9" name="範囲1_2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&amp;R別紙2-2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463FE-D3CF-4086-AC9C-B2F59C39A6C2}">
  <sheetPr>
    <tabColor theme="5" tint="0.79998168889431442"/>
    <pageSetUpPr fitToPage="1"/>
  </sheetPr>
  <dimension ref="A2:K38"/>
  <sheetViews>
    <sheetView topLeftCell="A23" workbookViewId="0">
      <selection activeCell="E3" sqref="E3"/>
    </sheetView>
  </sheetViews>
  <sheetFormatPr defaultRowHeight="18.7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79" t="s">
        <v>66</v>
      </c>
      <c r="B2" s="79"/>
      <c r="C2" s="79"/>
      <c r="D2" s="79"/>
      <c r="E2" s="79"/>
      <c r="F2" s="79"/>
      <c r="G2" s="26">
        <f>D27</f>
        <v>122369</v>
      </c>
      <c r="H2" s="1" t="s">
        <v>36</v>
      </c>
    </row>
    <row r="3" spans="1:11" ht="21" customHeight="1" x14ac:dyDescent="0.4">
      <c r="A3" s="21" t="s">
        <v>37</v>
      </c>
    </row>
    <row r="4" spans="1:11" ht="8.25" customHeight="1" x14ac:dyDescent="0.4"/>
    <row r="5" spans="1:11" ht="18" customHeight="1" thickBot="1" x14ac:dyDescent="0.45">
      <c r="C5" s="76" t="s">
        <v>3</v>
      </c>
      <c r="D5" s="76"/>
      <c r="E5" s="76"/>
      <c r="F5" s="70" t="s">
        <v>38</v>
      </c>
      <c r="G5" s="76"/>
    </row>
    <row r="6" spans="1:11" ht="18" customHeight="1" thickBot="1" x14ac:dyDescent="0.45">
      <c r="C6" s="76" t="s">
        <v>39</v>
      </c>
      <c r="D6" s="76" t="s">
        <v>40</v>
      </c>
      <c r="E6" s="80"/>
      <c r="F6" s="29"/>
      <c r="G6" s="28" t="s">
        <v>41</v>
      </c>
    </row>
    <row r="7" spans="1:11" ht="18" customHeight="1" thickBot="1" x14ac:dyDescent="0.45">
      <c r="C7" s="76"/>
      <c r="D7" s="76" t="s">
        <v>42</v>
      </c>
      <c r="E7" s="76"/>
      <c r="F7" s="50"/>
      <c r="G7" s="19" t="s">
        <v>41</v>
      </c>
    </row>
    <row r="8" spans="1:11" ht="18" customHeight="1" thickBot="1" x14ac:dyDescent="0.45">
      <c r="C8" s="76" t="s">
        <v>43</v>
      </c>
      <c r="D8" s="82" t="s">
        <v>44</v>
      </c>
      <c r="E8" s="83"/>
      <c r="F8" s="51"/>
      <c r="G8" s="31" t="s">
        <v>45</v>
      </c>
    </row>
    <row r="9" spans="1:11" ht="18" customHeight="1" thickBot="1" x14ac:dyDescent="0.45">
      <c r="C9" s="76"/>
      <c r="D9" s="84" t="s">
        <v>46</v>
      </c>
      <c r="E9" s="85"/>
      <c r="F9" s="32"/>
      <c r="G9" s="33" t="s">
        <v>45</v>
      </c>
    </row>
    <row r="10" spans="1:11" ht="18" customHeight="1" x14ac:dyDescent="0.4">
      <c r="C10" s="76"/>
      <c r="D10" s="76"/>
      <c r="E10" s="76"/>
      <c r="F10" s="52"/>
      <c r="G10" s="19" t="s">
        <v>45</v>
      </c>
    </row>
    <row r="12" spans="1:11" x14ac:dyDescent="0.4">
      <c r="A12" s="35"/>
      <c r="B12" s="36" t="s">
        <v>47</v>
      </c>
      <c r="C12" s="36" t="s">
        <v>48</v>
      </c>
      <c r="D12" s="36" t="s">
        <v>44</v>
      </c>
      <c r="E12" s="36" t="s">
        <v>46</v>
      </c>
      <c r="F12" s="35"/>
      <c r="G12" s="86" t="s">
        <v>49</v>
      </c>
      <c r="H12" s="76"/>
      <c r="I12" s="76" t="s">
        <v>50</v>
      </c>
      <c r="J12" s="76" t="s">
        <v>51</v>
      </c>
      <c r="K12" s="76" t="s">
        <v>52</v>
      </c>
    </row>
    <row r="13" spans="1:11" x14ac:dyDescent="0.4">
      <c r="A13" s="9"/>
      <c r="B13" s="37" t="s">
        <v>53</v>
      </c>
      <c r="C13" s="37" t="s">
        <v>54</v>
      </c>
      <c r="D13" s="37" t="s">
        <v>55</v>
      </c>
      <c r="E13" s="37" t="s">
        <v>55</v>
      </c>
      <c r="F13" s="9"/>
      <c r="G13" s="38" t="s">
        <v>56</v>
      </c>
      <c r="H13" s="6" t="s">
        <v>57</v>
      </c>
      <c r="I13" s="76"/>
      <c r="J13" s="76"/>
      <c r="K13" s="76"/>
    </row>
    <row r="14" spans="1:11" ht="15.95" customHeight="1" x14ac:dyDescent="0.4">
      <c r="A14" s="39" t="s">
        <v>123</v>
      </c>
      <c r="B14" s="40">
        <v>128</v>
      </c>
      <c r="C14" s="40">
        <v>100</v>
      </c>
      <c r="D14" s="42">
        <v>14577</v>
      </c>
      <c r="E14" s="43"/>
      <c r="F14" s="44"/>
      <c r="G14" s="41">
        <f>ROUNDDOWN($F$6*B14*(1.85-C14/100),2)</f>
        <v>0</v>
      </c>
      <c r="H14" s="46"/>
      <c r="I14" s="41">
        <f>G14+H14</f>
        <v>0</v>
      </c>
      <c r="J14" s="45">
        <f>ROUNDDOWN(D14*$F$8+E14*$F$9+F14*$F$10,2)</f>
        <v>0</v>
      </c>
      <c r="K14" s="41">
        <f>ROUNDDOWN(I14+J14,0)</f>
        <v>0</v>
      </c>
    </row>
    <row r="15" spans="1:11" ht="15.95" customHeight="1" x14ac:dyDescent="0.4">
      <c r="A15" s="39" t="s">
        <v>124</v>
      </c>
      <c r="B15" s="40">
        <v>128</v>
      </c>
      <c r="C15" s="41">
        <v>100</v>
      </c>
      <c r="D15" s="42">
        <v>6649</v>
      </c>
      <c r="E15" s="43"/>
      <c r="F15" s="46"/>
      <c r="G15" s="41">
        <f t="shared" ref="G15:G25" si="0">ROUNDDOWN($F$6*B15*(1.85-C15/100),2)</f>
        <v>0</v>
      </c>
      <c r="H15" s="46"/>
      <c r="I15" s="41">
        <f t="shared" ref="I15:I25" si="1">G15+H15</f>
        <v>0</v>
      </c>
      <c r="J15" s="45">
        <f t="shared" ref="J15:J25" si="2">ROUNDDOWN(D15*$F$8+E15*$F$9+F15*$F$10,2)</f>
        <v>0</v>
      </c>
      <c r="K15" s="41">
        <f t="shared" ref="K15:K25" si="3">ROUNDDOWN(I15+J15,0)</f>
        <v>0</v>
      </c>
    </row>
    <row r="16" spans="1:11" ht="15.95" customHeight="1" x14ac:dyDescent="0.4">
      <c r="A16" s="39" t="s">
        <v>125</v>
      </c>
      <c r="B16" s="40">
        <v>128</v>
      </c>
      <c r="C16" s="41">
        <v>100</v>
      </c>
      <c r="D16" s="42">
        <v>14154</v>
      </c>
      <c r="E16" s="43"/>
      <c r="F16" s="46"/>
      <c r="G16" s="41">
        <f t="shared" si="0"/>
        <v>0</v>
      </c>
      <c r="H16" s="46"/>
      <c r="I16" s="41">
        <f t="shared" si="1"/>
        <v>0</v>
      </c>
      <c r="J16" s="45">
        <f t="shared" si="2"/>
        <v>0</v>
      </c>
      <c r="K16" s="41">
        <f t="shared" si="3"/>
        <v>0</v>
      </c>
    </row>
    <row r="17" spans="1:11" ht="15.95" customHeight="1" x14ac:dyDescent="0.4">
      <c r="A17" s="39" t="s">
        <v>126</v>
      </c>
      <c r="B17" s="40">
        <v>128</v>
      </c>
      <c r="C17" s="41">
        <v>100</v>
      </c>
      <c r="D17" s="47"/>
      <c r="E17" s="48">
        <v>7919</v>
      </c>
      <c r="F17" s="46"/>
      <c r="G17" s="41">
        <f t="shared" si="0"/>
        <v>0</v>
      </c>
      <c r="H17" s="46"/>
      <c r="I17" s="41">
        <f t="shared" si="1"/>
        <v>0</v>
      </c>
      <c r="J17" s="45">
        <f t="shared" si="2"/>
        <v>0</v>
      </c>
      <c r="K17" s="41">
        <f t="shared" si="3"/>
        <v>0</v>
      </c>
    </row>
    <row r="18" spans="1:11" ht="15.95" customHeight="1" x14ac:dyDescent="0.4">
      <c r="A18" s="39" t="s">
        <v>127</v>
      </c>
      <c r="B18" s="40">
        <v>128</v>
      </c>
      <c r="C18" s="41">
        <v>100</v>
      </c>
      <c r="D18" s="47"/>
      <c r="E18" s="48">
        <v>6701</v>
      </c>
      <c r="F18" s="46"/>
      <c r="G18" s="41">
        <f t="shared" si="0"/>
        <v>0</v>
      </c>
      <c r="H18" s="46"/>
      <c r="I18" s="41">
        <f t="shared" si="1"/>
        <v>0</v>
      </c>
      <c r="J18" s="45">
        <f t="shared" si="2"/>
        <v>0</v>
      </c>
      <c r="K18" s="41">
        <f t="shared" si="3"/>
        <v>0</v>
      </c>
    </row>
    <row r="19" spans="1:11" ht="15.95" customHeight="1" x14ac:dyDescent="0.4">
      <c r="A19" s="39" t="s">
        <v>128</v>
      </c>
      <c r="B19" s="40">
        <v>128</v>
      </c>
      <c r="C19" s="41">
        <v>100</v>
      </c>
      <c r="D19" s="47"/>
      <c r="E19" s="48">
        <v>10982</v>
      </c>
      <c r="F19" s="46"/>
      <c r="G19" s="41">
        <f t="shared" si="0"/>
        <v>0</v>
      </c>
      <c r="H19" s="46"/>
      <c r="I19" s="41">
        <f t="shared" si="1"/>
        <v>0</v>
      </c>
      <c r="J19" s="45">
        <f t="shared" si="2"/>
        <v>0</v>
      </c>
      <c r="K19" s="41">
        <f t="shared" si="3"/>
        <v>0</v>
      </c>
    </row>
    <row r="20" spans="1:11" ht="15.95" customHeight="1" x14ac:dyDescent="0.4">
      <c r="A20" s="39" t="s">
        <v>129</v>
      </c>
      <c r="B20" s="40">
        <v>128</v>
      </c>
      <c r="C20" s="41">
        <v>100</v>
      </c>
      <c r="D20" s="47"/>
      <c r="E20" s="48">
        <v>14024</v>
      </c>
      <c r="F20" s="46"/>
      <c r="G20" s="41">
        <f t="shared" si="0"/>
        <v>0</v>
      </c>
      <c r="H20" s="46"/>
      <c r="I20" s="41">
        <f t="shared" si="1"/>
        <v>0</v>
      </c>
      <c r="J20" s="45">
        <f t="shared" si="2"/>
        <v>0</v>
      </c>
      <c r="K20" s="41">
        <f t="shared" si="3"/>
        <v>0</v>
      </c>
    </row>
    <row r="21" spans="1:11" ht="15.95" customHeight="1" x14ac:dyDescent="0.4">
      <c r="A21" s="39" t="s">
        <v>130</v>
      </c>
      <c r="B21" s="40">
        <v>128</v>
      </c>
      <c r="C21" s="41">
        <v>100</v>
      </c>
      <c r="D21" s="47"/>
      <c r="E21" s="48">
        <v>11255</v>
      </c>
      <c r="F21" s="46"/>
      <c r="G21" s="41">
        <f t="shared" si="0"/>
        <v>0</v>
      </c>
      <c r="H21" s="46"/>
      <c r="I21" s="41">
        <f t="shared" si="1"/>
        <v>0</v>
      </c>
      <c r="J21" s="45">
        <f t="shared" si="2"/>
        <v>0</v>
      </c>
      <c r="K21" s="41">
        <f t="shared" si="3"/>
        <v>0</v>
      </c>
    </row>
    <row r="22" spans="1:11" ht="15.95" customHeight="1" x14ac:dyDescent="0.4">
      <c r="A22" s="39" t="s">
        <v>131</v>
      </c>
      <c r="B22" s="40">
        <v>128</v>
      </c>
      <c r="C22" s="41">
        <v>100</v>
      </c>
      <c r="D22" s="47"/>
      <c r="E22" s="48">
        <v>9691</v>
      </c>
      <c r="F22" s="46"/>
      <c r="G22" s="41">
        <f t="shared" si="0"/>
        <v>0</v>
      </c>
      <c r="H22" s="46"/>
      <c r="I22" s="41">
        <f t="shared" si="1"/>
        <v>0</v>
      </c>
      <c r="J22" s="45">
        <f t="shared" si="2"/>
        <v>0</v>
      </c>
      <c r="K22" s="41">
        <f t="shared" si="3"/>
        <v>0</v>
      </c>
    </row>
    <row r="23" spans="1:11" ht="15.95" customHeight="1" x14ac:dyDescent="0.4">
      <c r="A23" s="39" t="s">
        <v>132</v>
      </c>
      <c r="B23" s="40">
        <v>128</v>
      </c>
      <c r="C23" s="41">
        <v>100</v>
      </c>
      <c r="D23" s="47"/>
      <c r="E23" s="48">
        <v>6233</v>
      </c>
      <c r="F23" s="46"/>
      <c r="G23" s="41">
        <f t="shared" si="0"/>
        <v>0</v>
      </c>
      <c r="H23" s="46"/>
      <c r="I23" s="41">
        <f t="shared" si="1"/>
        <v>0</v>
      </c>
      <c r="J23" s="45">
        <f t="shared" si="2"/>
        <v>0</v>
      </c>
      <c r="K23" s="41">
        <f t="shared" si="3"/>
        <v>0</v>
      </c>
    </row>
    <row r="24" spans="1:11" ht="15.95" customHeight="1" x14ac:dyDescent="0.4">
      <c r="A24" s="39" t="s">
        <v>133</v>
      </c>
      <c r="B24" s="40">
        <v>128</v>
      </c>
      <c r="C24" s="41">
        <v>100</v>
      </c>
      <c r="D24" s="47"/>
      <c r="E24" s="48">
        <v>7041</v>
      </c>
      <c r="F24" s="46"/>
      <c r="G24" s="41">
        <f t="shared" si="0"/>
        <v>0</v>
      </c>
      <c r="H24" s="46"/>
      <c r="I24" s="41">
        <f t="shared" si="1"/>
        <v>0</v>
      </c>
      <c r="J24" s="45">
        <f t="shared" si="2"/>
        <v>0</v>
      </c>
      <c r="K24" s="41">
        <f t="shared" si="3"/>
        <v>0</v>
      </c>
    </row>
    <row r="25" spans="1:11" ht="15.95" customHeight="1" x14ac:dyDescent="0.4">
      <c r="A25" s="39" t="s">
        <v>134</v>
      </c>
      <c r="B25" s="40">
        <v>128</v>
      </c>
      <c r="C25" s="41">
        <v>100</v>
      </c>
      <c r="D25" s="47"/>
      <c r="E25" s="48">
        <v>13143</v>
      </c>
      <c r="F25" s="46"/>
      <c r="G25" s="41">
        <f t="shared" si="0"/>
        <v>0</v>
      </c>
      <c r="H25" s="46"/>
      <c r="I25" s="41">
        <f t="shared" si="1"/>
        <v>0</v>
      </c>
      <c r="J25" s="45">
        <f t="shared" si="2"/>
        <v>0</v>
      </c>
      <c r="K25" s="41">
        <f t="shared" si="3"/>
        <v>0</v>
      </c>
    </row>
    <row r="26" spans="1:11" ht="15.95" customHeight="1" x14ac:dyDescent="0.4">
      <c r="B26" s="49"/>
      <c r="C26" s="49" t="s">
        <v>58</v>
      </c>
      <c r="D26" s="41">
        <f>SUM(D14:D25)</f>
        <v>35380</v>
      </c>
      <c r="E26" s="41">
        <f>SUM(E14:E25)</f>
        <v>86989</v>
      </c>
      <c r="F26" s="41">
        <f>SUM(F14:F25)</f>
        <v>0</v>
      </c>
      <c r="G26" s="41">
        <f>SUM(G14:G25)</f>
        <v>0</v>
      </c>
      <c r="H26" s="46"/>
      <c r="I26" s="41">
        <f t="shared" ref="I26:K26" si="4">SUM(I14:I25)</f>
        <v>0</v>
      </c>
      <c r="J26" s="45">
        <f t="shared" si="4"/>
        <v>0</v>
      </c>
      <c r="K26" s="41">
        <f t="shared" si="4"/>
        <v>0</v>
      </c>
    </row>
    <row r="27" spans="1:11" ht="51.75" customHeight="1" thickBot="1" x14ac:dyDescent="0.45">
      <c r="B27" s="49"/>
      <c r="C27" s="49" t="s">
        <v>59</v>
      </c>
      <c r="D27" s="87">
        <f>SUM(D26:F26)</f>
        <v>122369</v>
      </c>
      <c r="E27" s="88"/>
      <c r="F27" s="89"/>
      <c r="G27" s="49"/>
      <c r="H27" s="49"/>
      <c r="I27" s="49"/>
      <c r="J27" s="49"/>
      <c r="K27" s="49"/>
    </row>
    <row r="28" spans="1:11" ht="32.25" customHeight="1" thickBot="1" x14ac:dyDescent="0.45">
      <c r="B28" s="49"/>
      <c r="C28" s="49"/>
      <c r="D28" s="49"/>
      <c r="E28" s="49"/>
      <c r="F28" s="49"/>
      <c r="G28" s="49"/>
      <c r="H28" s="90" t="s">
        <v>67</v>
      </c>
      <c r="I28" s="87"/>
      <c r="J28" s="91">
        <f>ROUNDDOWN(K26*100/110,0)</f>
        <v>0</v>
      </c>
      <c r="K28" s="92"/>
    </row>
    <row r="29" spans="1:11" ht="54.75" customHeight="1" x14ac:dyDescent="0.4">
      <c r="B29" s="49"/>
      <c r="C29" s="49"/>
      <c r="D29" s="49"/>
      <c r="E29" s="49"/>
      <c r="F29" s="49"/>
      <c r="G29" s="49"/>
      <c r="H29" s="81" t="s">
        <v>68</v>
      </c>
      <c r="I29" s="81"/>
      <c r="J29" s="81"/>
      <c r="K29" s="81"/>
    </row>
    <row r="30" spans="1:11" x14ac:dyDescent="0.4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4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4"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2:11" x14ac:dyDescent="0.4"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2:11" x14ac:dyDescent="0.4"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2:11" x14ac:dyDescent="0.4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2:11" x14ac:dyDescent="0.4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2:11" x14ac:dyDescent="0.4"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2:11" x14ac:dyDescent="0.4">
      <c r="B38" s="49"/>
      <c r="C38" s="49"/>
      <c r="D38" s="49"/>
      <c r="E38" s="49"/>
      <c r="F38" s="49"/>
      <c r="G38" s="49"/>
      <c r="H38" s="49"/>
      <c r="I38" s="49"/>
      <c r="J38" s="49"/>
      <c r="K38" s="49"/>
    </row>
  </sheetData>
  <protectedRanges>
    <protectedRange sqref="F6 F8:F9" name="範囲1_2_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&amp;R別紙2-3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5B12F-2CCA-4279-AF3A-894FAD18071E}">
  <sheetPr>
    <tabColor theme="5" tint="0.79998168889431442"/>
    <pageSetUpPr fitToPage="1"/>
  </sheetPr>
  <dimension ref="A2:K38"/>
  <sheetViews>
    <sheetView topLeftCell="A13" workbookViewId="0">
      <selection activeCell="E3" sqref="E3"/>
    </sheetView>
  </sheetViews>
  <sheetFormatPr defaultRowHeight="18.7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79" t="s">
        <v>69</v>
      </c>
      <c r="B2" s="79"/>
      <c r="C2" s="79"/>
      <c r="D2" s="79"/>
      <c r="E2" s="79"/>
      <c r="F2" s="79"/>
      <c r="G2" s="26">
        <f>D27</f>
        <v>158515</v>
      </c>
      <c r="H2" s="1" t="s">
        <v>36</v>
      </c>
    </row>
    <row r="3" spans="1:11" ht="21" customHeight="1" x14ac:dyDescent="0.4">
      <c r="A3" s="21" t="s">
        <v>37</v>
      </c>
    </row>
    <row r="4" spans="1:11" ht="8.25" customHeight="1" x14ac:dyDescent="0.4"/>
    <row r="5" spans="1:11" ht="18" customHeight="1" thickBot="1" x14ac:dyDescent="0.45">
      <c r="C5" s="76" t="s">
        <v>3</v>
      </c>
      <c r="D5" s="76"/>
      <c r="E5" s="76"/>
      <c r="F5" s="70" t="s">
        <v>38</v>
      </c>
      <c r="G5" s="76"/>
    </row>
    <row r="6" spans="1:11" ht="18" customHeight="1" thickBot="1" x14ac:dyDescent="0.45">
      <c r="C6" s="76" t="s">
        <v>39</v>
      </c>
      <c r="D6" s="76" t="s">
        <v>40</v>
      </c>
      <c r="E6" s="80"/>
      <c r="F6" s="29"/>
      <c r="G6" s="28" t="s">
        <v>41</v>
      </c>
    </row>
    <row r="7" spans="1:11" ht="18" customHeight="1" thickBot="1" x14ac:dyDescent="0.45">
      <c r="C7" s="76"/>
      <c r="D7" s="76" t="s">
        <v>42</v>
      </c>
      <c r="E7" s="76"/>
      <c r="F7" s="50"/>
      <c r="G7" s="19" t="s">
        <v>41</v>
      </c>
    </row>
    <row r="8" spans="1:11" ht="18" customHeight="1" thickBot="1" x14ac:dyDescent="0.45">
      <c r="C8" s="76" t="s">
        <v>43</v>
      </c>
      <c r="D8" s="82" t="s">
        <v>44</v>
      </c>
      <c r="E8" s="83"/>
      <c r="F8" s="51"/>
      <c r="G8" s="31" t="s">
        <v>45</v>
      </c>
    </row>
    <row r="9" spans="1:11" ht="18" customHeight="1" thickBot="1" x14ac:dyDescent="0.45">
      <c r="C9" s="76"/>
      <c r="D9" s="84" t="s">
        <v>46</v>
      </c>
      <c r="E9" s="85"/>
      <c r="F9" s="32"/>
      <c r="G9" s="33" t="s">
        <v>45</v>
      </c>
    </row>
    <row r="10" spans="1:11" ht="18" customHeight="1" x14ac:dyDescent="0.4">
      <c r="C10" s="76"/>
      <c r="D10" s="76"/>
      <c r="E10" s="76"/>
      <c r="F10" s="52"/>
      <c r="G10" s="19" t="s">
        <v>45</v>
      </c>
    </row>
    <row r="12" spans="1:11" x14ac:dyDescent="0.4">
      <c r="A12" s="35"/>
      <c r="B12" s="36" t="s">
        <v>47</v>
      </c>
      <c r="C12" s="36" t="s">
        <v>48</v>
      </c>
      <c r="D12" s="36" t="s">
        <v>44</v>
      </c>
      <c r="E12" s="36" t="s">
        <v>46</v>
      </c>
      <c r="F12" s="35"/>
      <c r="G12" s="86" t="s">
        <v>49</v>
      </c>
      <c r="H12" s="76"/>
      <c r="I12" s="76" t="s">
        <v>50</v>
      </c>
      <c r="J12" s="76" t="s">
        <v>51</v>
      </c>
      <c r="K12" s="76" t="s">
        <v>52</v>
      </c>
    </row>
    <row r="13" spans="1:11" x14ac:dyDescent="0.4">
      <c r="A13" s="9"/>
      <c r="B13" s="37" t="s">
        <v>53</v>
      </c>
      <c r="C13" s="37" t="s">
        <v>54</v>
      </c>
      <c r="D13" s="37" t="s">
        <v>55</v>
      </c>
      <c r="E13" s="37" t="s">
        <v>55</v>
      </c>
      <c r="F13" s="9"/>
      <c r="G13" s="38" t="s">
        <v>56</v>
      </c>
      <c r="H13" s="6" t="s">
        <v>57</v>
      </c>
      <c r="I13" s="76"/>
      <c r="J13" s="76"/>
      <c r="K13" s="76"/>
    </row>
    <row r="14" spans="1:11" ht="15.95" customHeight="1" x14ac:dyDescent="0.4">
      <c r="A14" s="39" t="s">
        <v>123</v>
      </c>
      <c r="B14" s="40">
        <v>164</v>
      </c>
      <c r="C14" s="40">
        <v>100</v>
      </c>
      <c r="D14" s="42">
        <v>18810</v>
      </c>
      <c r="E14" s="43"/>
      <c r="F14" s="44"/>
      <c r="G14" s="41">
        <f>ROUNDDOWN($F$6*B14*(1.85-C14/100),2)</f>
        <v>0</v>
      </c>
      <c r="H14" s="46"/>
      <c r="I14" s="41">
        <f>G14+H14</f>
        <v>0</v>
      </c>
      <c r="J14" s="45">
        <f>ROUNDDOWN(D14*$F$8+E14*$F$9+F14*$F$10,2)</f>
        <v>0</v>
      </c>
      <c r="K14" s="41">
        <f>ROUNDDOWN(I14+J14,0)</f>
        <v>0</v>
      </c>
    </row>
    <row r="15" spans="1:11" ht="15.95" customHeight="1" x14ac:dyDescent="0.4">
      <c r="A15" s="39" t="s">
        <v>124</v>
      </c>
      <c r="B15" s="40">
        <v>164</v>
      </c>
      <c r="C15" s="41">
        <v>100</v>
      </c>
      <c r="D15" s="42">
        <v>8204</v>
      </c>
      <c r="E15" s="43"/>
      <c r="F15" s="46"/>
      <c r="G15" s="41">
        <f t="shared" ref="G15:G25" si="0">ROUNDDOWN($F$6*B15*(1.85-C15/100),2)</f>
        <v>0</v>
      </c>
      <c r="H15" s="46"/>
      <c r="I15" s="41">
        <f t="shared" ref="I15:I25" si="1">G15+H15</f>
        <v>0</v>
      </c>
      <c r="J15" s="45">
        <f t="shared" ref="J15:J25" si="2">ROUNDDOWN(D15*$F$8+E15*$F$9+F15*$F$10,2)</f>
        <v>0</v>
      </c>
      <c r="K15" s="41">
        <f t="shared" ref="K15:K25" si="3">ROUNDDOWN(I15+J15,0)</f>
        <v>0</v>
      </c>
    </row>
    <row r="16" spans="1:11" ht="15.95" customHeight="1" x14ac:dyDescent="0.4">
      <c r="A16" s="39" t="s">
        <v>125</v>
      </c>
      <c r="B16" s="40">
        <v>164</v>
      </c>
      <c r="C16" s="41">
        <v>100</v>
      </c>
      <c r="D16" s="42">
        <v>19372</v>
      </c>
      <c r="E16" s="43"/>
      <c r="F16" s="46"/>
      <c r="G16" s="41">
        <f t="shared" si="0"/>
        <v>0</v>
      </c>
      <c r="H16" s="46"/>
      <c r="I16" s="41">
        <f t="shared" si="1"/>
        <v>0</v>
      </c>
      <c r="J16" s="45">
        <f t="shared" si="2"/>
        <v>0</v>
      </c>
      <c r="K16" s="41">
        <f t="shared" si="3"/>
        <v>0</v>
      </c>
    </row>
    <row r="17" spans="1:11" ht="15.95" customHeight="1" x14ac:dyDescent="0.4">
      <c r="A17" s="39" t="s">
        <v>126</v>
      </c>
      <c r="B17" s="40">
        <v>164</v>
      </c>
      <c r="C17" s="41">
        <v>100</v>
      </c>
      <c r="D17" s="47"/>
      <c r="E17" s="48">
        <v>9925</v>
      </c>
      <c r="F17" s="46"/>
      <c r="G17" s="41">
        <f t="shared" si="0"/>
        <v>0</v>
      </c>
      <c r="H17" s="46"/>
      <c r="I17" s="41">
        <f t="shared" si="1"/>
        <v>0</v>
      </c>
      <c r="J17" s="45">
        <f t="shared" si="2"/>
        <v>0</v>
      </c>
      <c r="K17" s="41">
        <f t="shared" si="3"/>
        <v>0</v>
      </c>
    </row>
    <row r="18" spans="1:11" ht="15.95" customHeight="1" x14ac:dyDescent="0.4">
      <c r="A18" s="39" t="s">
        <v>127</v>
      </c>
      <c r="B18" s="40">
        <v>164</v>
      </c>
      <c r="C18" s="41">
        <v>100</v>
      </c>
      <c r="D18" s="47"/>
      <c r="E18" s="48">
        <v>8635</v>
      </c>
      <c r="F18" s="46"/>
      <c r="G18" s="41">
        <f t="shared" si="0"/>
        <v>0</v>
      </c>
      <c r="H18" s="46"/>
      <c r="I18" s="41">
        <f t="shared" si="1"/>
        <v>0</v>
      </c>
      <c r="J18" s="45">
        <f t="shared" si="2"/>
        <v>0</v>
      </c>
      <c r="K18" s="41">
        <f t="shared" si="3"/>
        <v>0</v>
      </c>
    </row>
    <row r="19" spans="1:11" ht="15.95" customHeight="1" x14ac:dyDescent="0.4">
      <c r="A19" s="39" t="s">
        <v>128</v>
      </c>
      <c r="B19" s="40">
        <v>164</v>
      </c>
      <c r="C19" s="41">
        <v>100</v>
      </c>
      <c r="D19" s="47"/>
      <c r="E19" s="48">
        <v>15438</v>
      </c>
      <c r="F19" s="46"/>
      <c r="G19" s="41">
        <f t="shared" si="0"/>
        <v>0</v>
      </c>
      <c r="H19" s="46"/>
      <c r="I19" s="41">
        <f t="shared" si="1"/>
        <v>0</v>
      </c>
      <c r="J19" s="45">
        <f t="shared" si="2"/>
        <v>0</v>
      </c>
      <c r="K19" s="41">
        <f t="shared" si="3"/>
        <v>0</v>
      </c>
    </row>
    <row r="20" spans="1:11" ht="15.95" customHeight="1" x14ac:dyDescent="0.4">
      <c r="A20" s="39" t="s">
        <v>129</v>
      </c>
      <c r="B20" s="40">
        <v>164</v>
      </c>
      <c r="C20" s="41">
        <v>100</v>
      </c>
      <c r="D20" s="47"/>
      <c r="E20" s="48">
        <v>19901</v>
      </c>
      <c r="F20" s="46"/>
      <c r="G20" s="41">
        <f t="shared" si="0"/>
        <v>0</v>
      </c>
      <c r="H20" s="46"/>
      <c r="I20" s="41">
        <f t="shared" si="1"/>
        <v>0</v>
      </c>
      <c r="J20" s="45">
        <f t="shared" si="2"/>
        <v>0</v>
      </c>
      <c r="K20" s="41">
        <f t="shared" si="3"/>
        <v>0</v>
      </c>
    </row>
    <row r="21" spans="1:11" ht="15.95" customHeight="1" x14ac:dyDescent="0.4">
      <c r="A21" s="39" t="s">
        <v>130</v>
      </c>
      <c r="B21" s="40">
        <v>164</v>
      </c>
      <c r="C21" s="41">
        <v>100</v>
      </c>
      <c r="D21" s="47"/>
      <c r="E21" s="48">
        <v>14973</v>
      </c>
      <c r="F21" s="46"/>
      <c r="G21" s="41">
        <f t="shared" si="0"/>
        <v>0</v>
      </c>
      <c r="H21" s="46"/>
      <c r="I21" s="41">
        <f t="shared" si="1"/>
        <v>0</v>
      </c>
      <c r="J21" s="45">
        <f t="shared" si="2"/>
        <v>0</v>
      </c>
      <c r="K21" s="41">
        <f t="shared" si="3"/>
        <v>0</v>
      </c>
    </row>
    <row r="22" spans="1:11" ht="15.95" customHeight="1" x14ac:dyDescent="0.4">
      <c r="A22" s="39" t="s">
        <v>131</v>
      </c>
      <c r="B22" s="40">
        <v>164</v>
      </c>
      <c r="C22" s="41">
        <v>100</v>
      </c>
      <c r="D22" s="47"/>
      <c r="E22" s="48">
        <v>11848</v>
      </c>
      <c r="F22" s="46"/>
      <c r="G22" s="41">
        <f t="shared" si="0"/>
        <v>0</v>
      </c>
      <c r="H22" s="46"/>
      <c r="I22" s="41">
        <f t="shared" si="1"/>
        <v>0</v>
      </c>
      <c r="J22" s="45">
        <f t="shared" si="2"/>
        <v>0</v>
      </c>
      <c r="K22" s="41">
        <f t="shared" si="3"/>
        <v>0</v>
      </c>
    </row>
    <row r="23" spans="1:11" ht="15.95" customHeight="1" x14ac:dyDescent="0.4">
      <c r="A23" s="39" t="s">
        <v>132</v>
      </c>
      <c r="B23" s="40">
        <v>164</v>
      </c>
      <c r="C23" s="41">
        <v>100</v>
      </c>
      <c r="D23" s="47"/>
      <c r="E23" s="48">
        <v>8421</v>
      </c>
      <c r="F23" s="46"/>
      <c r="G23" s="41">
        <f t="shared" si="0"/>
        <v>0</v>
      </c>
      <c r="H23" s="46"/>
      <c r="I23" s="41">
        <f t="shared" si="1"/>
        <v>0</v>
      </c>
      <c r="J23" s="45">
        <f t="shared" si="2"/>
        <v>0</v>
      </c>
      <c r="K23" s="41">
        <f t="shared" si="3"/>
        <v>0</v>
      </c>
    </row>
    <row r="24" spans="1:11" ht="15.95" customHeight="1" x14ac:dyDescent="0.4">
      <c r="A24" s="39" t="s">
        <v>133</v>
      </c>
      <c r="B24" s="40">
        <v>164</v>
      </c>
      <c r="C24" s="41">
        <v>100</v>
      </c>
      <c r="D24" s="47"/>
      <c r="E24" s="48">
        <v>8415</v>
      </c>
      <c r="F24" s="46"/>
      <c r="G24" s="41">
        <f t="shared" si="0"/>
        <v>0</v>
      </c>
      <c r="H24" s="46"/>
      <c r="I24" s="41">
        <f t="shared" si="1"/>
        <v>0</v>
      </c>
      <c r="J24" s="45">
        <f t="shared" si="2"/>
        <v>0</v>
      </c>
      <c r="K24" s="41">
        <f t="shared" si="3"/>
        <v>0</v>
      </c>
    </row>
    <row r="25" spans="1:11" ht="15.95" customHeight="1" x14ac:dyDescent="0.4">
      <c r="A25" s="39" t="s">
        <v>134</v>
      </c>
      <c r="B25" s="40">
        <v>164</v>
      </c>
      <c r="C25" s="41">
        <v>100</v>
      </c>
      <c r="D25" s="47"/>
      <c r="E25" s="48">
        <v>14573</v>
      </c>
      <c r="F25" s="46"/>
      <c r="G25" s="41">
        <f t="shared" si="0"/>
        <v>0</v>
      </c>
      <c r="H25" s="46"/>
      <c r="I25" s="41">
        <f t="shared" si="1"/>
        <v>0</v>
      </c>
      <c r="J25" s="45">
        <f t="shared" si="2"/>
        <v>0</v>
      </c>
      <c r="K25" s="41">
        <f t="shared" si="3"/>
        <v>0</v>
      </c>
    </row>
    <row r="26" spans="1:11" ht="15.95" customHeight="1" x14ac:dyDescent="0.4">
      <c r="B26" s="49"/>
      <c r="C26" s="49" t="s">
        <v>58</v>
      </c>
      <c r="D26" s="41">
        <f>SUM(D14:D25)</f>
        <v>46386</v>
      </c>
      <c r="E26" s="41">
        <f>SUM(E14:E25)</f>
        <v>112129</v>
      </c>
      <c r="F26" s="41">
        <f>SUM(F14:F25)</f>
        <v>0</v>
      </c>
      <c r="G26" s="41">
        <f>SUM(G14:G25)</f>
        <v>0</v>
      </c>
      <c r="H26" s="46"/>
      <c r="I26" s="41">
        <f t="shared" ref="I26:K26" si="4">SUM(I14:I25)</f>
        <v>0</v>
      </c>
      <c r="J26" s="45">
        <f t="shared" si="4"/>
        <v>0</v>
      </c>
      <c r="K26" s="41">
        <f t="shared" si="4"/>
        <v>0</v>
      </c>
    </row>
    <row r="27" spans="1:11" ht="51.75" customHeight="1" thickBot="1" x14ac:dyDescent="0.45">
      <c r="B27" s="49"/>
      <c r="C27" s="49" t="s">
        <v>59</v>
      </c>
      <c r="D27" s="87">
        <f>SUM(D26:F26)</f>
        <v>158515</v>
      </c>
      <c r="E27" s="88"/>
      <c r="F27" s="89"/>
      <c r="G27" s="49"/>
      <c r="H27" s="49"/>
      <c r="I27" s="49"/>
      <c r="J27" s="49"/>
      <c r="K27" s="49"/>
    </row>
    <row r="28" spans="1:11" ht="32.25" customHeight="1" thickBot="1" x14ac:dyDescent="0.45">
      <c r="B28" s="49"/>
      <c r="C28" s="49"/>
      <c r="D28" s="49"/>
      <c r="E28" s="49"/>
      <c r="F28" s="49"/>
      <c r="G28" s="49"/>
      <c r="H28" s="90" t="s">
        <v>70</v>
      </c>
      <c r="I28" s="87"/>
      <c r="J28" s="91">
        <f>ROUNDDOWN(K26*100/110,0)</f>
        <v>0</v>
      </c>
      <c r="K28" s="92"/>
    </row>
    <row r="29" spans="1:11" ht="54.75" customHeight="1" x14ac:dyDescent="0.4">
      <c r="B29" s="49"/>
      <c r="C29" s="49"/>
      <c r="D29" s="49"/>
      <c r="E29" s="49"/>
      <c r="F29" s="49"/>
      <c r="G29" s="49"/>
      <c r="H29" s="81" t="s">
        <v>71</v>
      </c>
      <c r="I29" s="81"/>
      <c r="J29" s="81"/>
      <c r="K29" s="81"/>
    </row>
    <row r="30" spans="1:11" x14ac:dyDescent="0.4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4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4"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2:11" x14ac:dyDescent="0.4"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2:11" x14ac:dyDescent="0.4"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2:11" x14ac:dyDescent="0.4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2:11" x14ac:dyDescent="0.4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2:11" x14ac:dyDescent="0.4"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2:11" x14ac:dyDescent="0.4">
      <c r="B38" s="49"/>
      <c r="C38" s="49"/>
      <c r="D38" s="49"/>
      <c r="E38" s="49"/>
      <c r="F38" s="49"/>
      <c r="G38" s="49"/>
      <c r="H38" s="49"/>
      <c r="I38" s="49"/>
      <c r="J38" s="49"/>
      <c r="K38" s="49"/>
    </row>
  </sheetData>
  <protectedRanges>
    <protectedRange sqref="F6 F8:F9" name="範囲1_2_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&amp;R別紙2-4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5CBA8-A87F-4874-8EF6-9F570D0BAFBE}">
  <sheetPr>
    <tabColor theme="5" tint="0.79998168889431442"/>
    <pageSetUpPr fitToPage="1"/>
  </sheetPr>
  <dimension ref="A2:K38"/>
  <sheetViews>
    <sheetView topLeftCell="A13" workbookViewId="0">
      <selection activeCell="E3" sqref="E3"/>
    </sheetView>
  </sheetViews>
  <sheetFormatPr defaultRowHeight="18.7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79" t="s">
        <v>72</v>
      </c>
      <c r="B2" s="79"/>
      <c r="C2" s="79"/>
      <c r="D2" s="79"/>
      <c r="E2" s="79"/>
      <c r="F2" s="79"/>
      <c r="G2" s="26">
        <f>D27</f>
        <v>107205</v>
      </c>
      <c r="H2" s="1" t="s">
        <v>36</v>
      </c>
    </row>
    <row r="3" spans="1:11" ht="21" customHeight="1" x14ac:dyDescent="0.4">
      <c r="A3" s="21" t="s">
        <v>37</v>
      </c>
    </row>
    <row r="4" spans="1:11" ht="8.25" customHeight="1" x14ac:dyDescent="0.4"/>
    <row r="5" spans="1:11" ht="18" customHeight="1" thickBot="1" x14ac:dyDescent="0.45">
      <c r="C5" s="76" t="s">
        <v>3</v>
      </c>
      <c r="D5" s="76"/>
      <c r="E5" s="76"/>
      <c r="F5" s="70" t="s">
        <v>38</v>
      </c>
      <c r="G5" s="76"/>
    </row>
    <row r="6" spans="1:11" ht="18" customHeight="1" thickBot="1" x14ac:dyDescent="0.45">
      <c r="C6" s="76" t="s">
        <v>39</v>
      </c>
      <c r="D6" s="76" t="s">
        <v>40</v>
      </c>
      <c r="E6" s="80"/>
      <c r="F6" s="29"/>
      <c r="G6" s="28" t="s">
        <v>41</v>
      </c>
    </row>
    <row r="7" spans="1:11" ht="18" customHeight="1" thickBot="1" x14ac:dyDescent="0.45">
      <c r="C7" s="76"/>
      <c r="D7" s="76" t="s">
        <v>42</v>
      </c>
      <c r="E7" s="76"/>
      <c r="F7" s="50"/>
      <c r="G7" s="19" t="s">
        <v>41</v>
      </c>
    </row>
    <row r="8" spans="1:11" ht="18" customHeight="1" thickBot="1" x14ac:dyDescent="0.45">
      <c r="C8" s="76" t="s">
        <v>43</v>
      </c>
      <c r="D8" s="82" t="s">
        <v>44</v>
      </c>
      <c r="E8" s="83"/>
      <c r="F8" s="51"/>
      <c r="G8" s="31" t="s">
        <v>45</v>
      </c>
    </row>
    <row r="9" spans="1:11" ht="18" customHeight="1" thickBot="1" x14ac:dyDescent="0.45">
      <c r="C9" s="76"/>
      <c r="D9" s="84" t="s">
        <v>46</v>
      </c>
      <c r="E9" s="85"/>
      <c r="F9" s="32"/>
      <c r="G9" s="33" t="s">
        <v>45</v>
      </c>
    </row>
    <row r="10" spans="1:11" ht="18" customHeight="1" x14ac:dyDescent="0.4">
      <c r="C10" s="76"/>
      <c r="D10" s="76"/>
      <c r="E10" s="76"/>
      <c r="F10" s="52"/>
      <c r="G10" s="19" t="s">
        <v>45</v>
      </c>
    </row>
    <row r="12" spans="1:11" x14ac:dyDescent="0.4">
      <c r="A12" s="35"/>
      <c r="B12" s="36" t="s">
        <v>47</v>
      </c>
      <c r="C12" s="36" t="s">
        <v>48</v>
      </c>
      <c r="D12" s="36" t="s">
        <v>44</v>
      </c>
      <c r="E12" s="36" t="s">
        <v>46</v>
      </c>
      <c r="F12" s="35"/>
      <c r="G12" s="86" t="s">
        <v>49</v>
      </c>
      <c r="H12" s="76"/>
      <c r="I12" s="76" t="s">
        <v>50</v>
      </c>
      <c r="J12" s="76" t="s">
        <v>51</v>
      </c>
      <c r="K12" s="76" t="s">
        <v>52</v>
      </c>
    </row>
    <row r="13" spans="1:11" x14ac:dyDescent="0.4">
      <c r="A13" s="9"/>
      <c r="B13" s="37" t="s">
        <v>53</v>
      </c>
      <c r="C13" s="37" t="s">
        <v>54</v>
      </c>
      <c r="D13" s="37" t="s">
        <v>55</v>
      </c>
      <c r="E13" s="37" t="s">
        <v>55</v>
      </c>
      <c r="F13" s="9"/>
      <c r="G13" s="38" t="s">
        <v>56</v>
      </c>
      <c r="H13" s="6" t="s">
        <v>57</v>
      </c>
      <c r="I13" s="76"/>
      <c r="J13" s="76"/>
      <c r="K13" s="76"/>
    </row>
    <row r="14" spans="1:11" ht="15.95" customHeight="1" x14ac:dyDescent="0.4">
      <c r="A14" s="39" t="s">
        <v>123</v>
      </c>
      <c r="B14" s="40">
        <v>104</v>
      </c>
      <c r="C14" s="40">
        <v>100</v>
      </c>
      <c r="D14" s="42">
        <v>11557</v>
      </c>
      <c r="E14" s="43"/>
      <c r="F14" s="44"/>
      <c r="G14" s="41">
        <f>ROUNDDOWN($F$6*B14*(1.85-C14/100),2)</f>
        <v>0</v>
      </c>
      <c r="H14" s="46"/>
      <c r="I14" s="41">
        <f>G14+H14</f>
        <v>0</v>
      </c>
      <c r="J14" s="45">
        <f>ROUNDDOWN(D14*$F$8+E14*$F$9+F14*$F$10,2)</f>
        <v>0</v>
      </c>
      <c r="K14" s="41">
        <f>ROUNDDOWN(I14+J14,0)</f>
        <v>0</v>
      </c>
    </row>
    <row r="15" spans="1:11" ht="15.95" customHeight="1" x14ac:dyDescent="0.4">
      <c r="A15" s="39" t="s">
        <v>124</v>
      </c>
      <c r="B15" s="40">
        <v>104</v>
      </c>
      <c r="C15" s="41">
        <v>100</v>
      </c>
      <c r="D15" s="42">
        <v>5880</v>
      </c>
      <c r="E15" s="43"/>
      <c r="F15" s="46"/>
      <c r="G15" s="41">
        <f t="shared" ref="G15:G25" si="0">ROUNDDOWN($F$6*B15*(1.85-C15/100),2)</f>
        <v>0</v>
      </c>
      <c r="H15" s="46"/>
      <c r="I15" s="41">
        <f t="shared" ref="I15:I25" si="1">G15+H15</f>
        <v>0</v>
      </c>
      <c r="J15" s="45">
        <f t="shared" ref="J15:J25" si="2">ROUNDDOWN(D15*$F$8+E15*$F$9+F15*$F$10,2)</f>
        <v>0</v>
      </c>
      <c r="K15" s="41">
        <f t="shared" ref="K15:K25" si="3">ROUNDDOWN(I15+J15,0)</f>
        <v>0</v>
      </c>
    </row>
    <row r="16" spans="1:11" ht="15.95" customHeight="1" x14ac:dyDescent="0.4">
      <c r="A16" s="39" t="s">
        <v>125</v>
      </c>
      <c r="B16" s="40">
        <v>104</v>
      </c>
      <c r="C16" s="41">
        <v>100</v>
      </c>
      <c r="D16" s="42">
        <v>11060</v>
      </c>
      <c r="E16" s="43"/>
      <c r="F16" s="46"/>
      <c r="G16" s="41">
        <f t="shared" si="0"/>
        <v>0</v>
      </c>
      <c r="H16" s="46"/>
      <c r="I16" s="41">
        <f t="shared" si="1"/>
        <v>0</v>
      </c>
      <c r="J16" s="45">
        <f t="shared" si="2"/>
        <v>0</v>
      </c>
      <c r="K16" s="41">
        <f t="shared" si="3"/>
        <v>0</v>
      </c>
    </row>
    <row r="17" spans="1:11" ht="15.95" customHeight="1" x14ac:dyDescent="0.4">
      <c r="A17" s="39" t="s">
        <v>126</v>
      </c>
      <c r="B17" s="40">
        <v>104</v>
      </c>
      <c r="C17" s="41">
        <v>100</v>
      </c>
      <c r="D17" s="47"/>
      <c r="E17" s="48">
        <v>7151</v>
      </c>
      <c r="F17" s="46"/>
      <c r="G17" s="41">
        <f t="shared" si="0"/>
        <v>0</v>
      </c>
      <c r="H17" s="46"/>
      <c r="I17" s="41">
        <f t="shared" si="1"/>
        <v>0</v>
      </c>
      <c r="J17" s="45">
        <f t="shared" si="2"/>
        <v>0</v>
      </c>
      <c r="K17" s="41">
        <f t="shared" si="3"/>
        <v>0</v>
      </c>
    </row>
    <row r="18" spans="1:11" ht="15.95" customHeight="1" x14ac:dyDescent="0.4">
      <c r="A18" s="39" t="s">
        <v>127</v>
      </c>
      <c r="B18" s="40">
        <v>104</v>
      </c>
      <c r="C18" s="41">
        <v>100</v>
      </c>
      <c r="D18" s="47"/>
      <c r="E18" s="48">
        <v>6344</v>
      </c>
      <c r="F18" s="46"/>
      <c r="G18" s="41">
        <f t="shared" si="0"/>
        <v>0</v>
      </c>
      <c r="H18" s="46"/>
      <c r="I18" s="41">
        <f t="shared" si="1"/>
        <v>0</v>
      </c>
      <c r="J18" s="45">
        <f t="shared" si="2"/>
        <v>0</v>
      </c>
      <c r="K18" s="41">
        <f t="shared" si="3"/>
        <v>0</v>
      </c>
    </row>
    <row r="19" spans="1:11" ht="15.95" customHeight="1" x14ac:dyDescent="0.4">
      <c r="A19" s="39" t="s">
        <v>128</v>
      </c>
      <c r="B19" s="40">
        <v>104</v>
      </c>
      <c r="C19" s="41">
        <v>100</v>
      </c>
      <c r="D19" s="47"/>
      <c r="E19" s="48">
        <v>11136</v>
      </c>
      <c r="F19" s="46"/>
      <c r="G19" s="41">
        <f t="shared" si="0"/>
        <v>0</v>
      </c>
      <c r="H19" s="46"/>
      <c r="I19" s="41">
        <f t="shared" si="1"/>
        <v>0</v>
      </c>
      <c r="J19" s="45">
        <f t="shared" si="2"/>
        <v>0</v>
      </c>
      <c r="K19" s="41">
        <f t="shared" si="3"/>
        <v>0</v>
      </c>
    </row>
    <row r="20" spans="1:11" ht="15.95" customHeight="1" x14ac:dyDescent="0.4">
      <c r="A20" s="39" t="s">
        <v>129</v>
      </c>
      <c r="B20" s="40">
        <v>104</v>
      </c>
      <c r="C20" s="41">
        <v>100</v>
      </c>
      <c r="D20" s="47"/>
      <c r="E20" s="48">
        <v>12714</v>
      </c>
      <c r="F20" s="46"/>
      <c r="G20" s="41">
        <f t="shared" si="0"/>
        <v>0</v>
      </c>
      <c r="H20" s="46"/>
      <c r="I20" s="41">
        <f t="shared" si="1"/>
        <v>0</v>
      </c>
      <c r="J20" s="45">
        <f t="shared" si="2"/>
        <v>0</v>
      </c>
      <c r="K20" s="41">
        <f t="shared" si="3"/>
        <v>0</v>
      </c>
    </row>
    <row r="21" spans="1:11" ht="15.95" customHeight="1" x14ac:dyDescent="0.4">
      <c r="A21" s="39" t="s">
        <v>130</v>
      </c>
      <c r="B21" s="40">
        <v>104</v>
      </c>
      <c r="C21" s="41">
        <v>100</v>
      </c>
      <c r="D21" s="47"/>
      <c r="E21" s="48">
        <v>10988</v>
      </c>
      <c r="F21" s="46"/>
      <c r="G21" s="41">
        <f t="shared" si="0"/>
        <v>0</v>
      </c>
      <c r="H21" s="46"/>
      <c r="I21" s="41">
        <f t="shared" si="1"/>
        <v>0</v>
      </c>
      <c r="J21" s="45">
        <f t="shared" si="2"/>
        <v>0</v>
      </c>
      <c r="K21" s="41">
        <f t="shared" si="3"/>
        <v>0</v>
      </c>
    </row>
    <row r="22" spans="1:11" ht="15.95" customHeight="1" x14ac:dyDescent="0.4">
      <c r="A22" s="39" t="s">
        <v>131</v>
      </c>
      <c r="B22" s="40">
        <v>104</v>
      </c>
      <c r="C22" s="41">
        <v>100</v>
      </c>
      <c r="D22" s="47"/>
      <c r="E22" s="48">
        <v>9635</v>
      </c>
      <c r="F22" s="46"/>
      <c r="G22" s="41">
        <f t="shared" si="0"/>
        <v>0</v>
      </c>
      <c r="H22" s="46"/>
      <c r="I22" s="41">
        <f t="shared" si="1"/>
        <v>0</v>
      </c>
      <c r="J22" s="45">
        <f t="shared" si="2"/>
        <v>0</v>
      </c>
      <c r="K22" s="41">
        <f t="shared" si="3"/>
        <v>0</v>
      </c>
    </row>
    <row r="23" spans="1:11" ht="15.95" customHeight="1" x14ac:dyDescent="0.4">
      <c r="A23" s="39" t="s">
        <v>132</v>
      </c>
      <c r="B23" s="40">
        <v>104</v>
      </c>
      <c r="C23" s="41">
        <v>100</v>
      </c>
      <c r="D23" s="47"/>
      <c r="E23" s="48">
        <v>6031</v>
      </c>
      <c r="F23" s="46"/>
      <c r="G23" s="41">
        <f t="shared" si="0"/>
        <v>0</v>
      </c>
      <c r="H23" s="46"/>
      <c r="I23" s="41">
        <f t="shared" si="1"/>
        <v>0</v>
      </c>
      <c r="J23" s="45">
        <f t="shared" si="2"/>
        <v>0</v>
      </c>
      <c r="K23" s="41">
        <f t="shared" si="3"/>
        <v>0</v>
      </c>
    </row>
    <row r="24" spans="1:11" ht="15.95" customHeight="1" x14ac:dyDescent="0.4">
      <c r="A24" s="39" t="s">
        <v>133</v>
      </c>
      <c r="B24" s="40">
        <v>104</v>
      </c>
      <c r="C24" s="41">
        <v>100</v>
      </c>
      <c r="D24" s="47"/>
      <c r="E24" s="48">
        <v>6357</v>
      </c>
      <c r="F24" s="46"/>
      <c r="G24" s="41">
        <f t="shared" si="0"/>
        <v>0</v>
      </c>
      <c r="H24" s="46"/>
      <c r="I24" s="41">
        <f t="shared" si="1"/>
        <v>0</v>
      </c>
      <c r="J24" s="45">
        <f t="shared" si="2"/>
        <v>0</v>
      </c>
      <c r="K24" s="41">
        <f t="shared" si="3"/>
        <v>0</v>
      </c>
    </row>
    <row r="25" spans="1:11" ht="15.95" customHeight="1" x14ac:dyDescent="0.4">
      <c r="A25" s="39" t="s">
        <v>134</v>
      </c>
      <c r="B25" s="40">
        <v>104</v>
      </c>
      <c r="C25" s="41">
        <v>100</v>
      </c>
      <c r="D25" s="47"/>
      <c r="E25" s="48">
        <v>8352</v>
      </c>
      <c r="F25" s="46"/>
      <c r="G25" s="41">
        <f t="shared" si="0"/>
        <v>0</v>
      </c>
      <c r="H25" s="46"/>
      <c r="I25" s="41">
        <f t="shared" si="1"/>
        <v>0</v>
      </c>
      <c r="J25" s="45">
        <f t="shared" si="2"/>
        <v>0</v>
      </c>
      <c r="K25" s="41">
        <f t="shared" si="3"/>
        <v>0</v>
      </c>
    </row>
    <row r="26" spans="1:11" ht="15.95" customHeight="1" x14ac:dyDescent="0.4">
      <c r="B26" s="49"/>
      <c r="C26" s="49" t="s">
        <v>58</v>
      </c>
      <c r="D26" s="41">
        <f>SUM(D14:D25)</f>
        <v>28497</v>
      </c>
      <c r="E26" s="41">
        <f>SUM(E14:E25)</f>
        <v>78708</v>
      </c>
      <c r="F26" s="41">
        <f>SUM(F14:F25)</f>
        <v>0</v>
      </c>
      <c r="G26" s="41">
        <f>SUM(G14:G25)</f>
        <v>0</v>
      </c>
      <c r="H26" s="46"/>
      <c r="I26" s="41">
        <f t="shared" ref="I26:K26" si="4">SUM(I14:I25)</f>
        <v>0</v>
      </c>
      <c r="J26" s="45">
        <f t="shared" si="4"/>
        <v>0</v>
      </c>
      <c r="K26" s="41">
        <f t="shared" si="4"/>
        <v>0</v>
      </c>
    </row>
    <row r="27" spans="1:11" ht="51.75" customHeight="1" thickBot="1" x14ac:dyDescent="0.45">
      <c r="B27" s="49"/>
      <c r="C27" s="49" t="s">
        <v>59</v>
      </c>
      <c r="D27" s="87">
        <f>SUM(D26:F26)</f>
        <v>107205</v>
      </c>
      <c r="E27" s="88"/>
      <c r="F27" s="89"/>
      <c r="G27" s="49"/>
      <c r="H27" s="49"/>
      <c r="I27" s="49"/>
      <c r="J27" s="49"/>
      <c r="K27" s="49"/>
    </row>
    <row r="28" spans="1:11" ht="32.25" customHeight="1" thickBot="1" x14ac:dyDescent="0.45">
      <c r="B28" s="49"/>
      <c r="C28" s="49"/>
      <c r="D28" s="49"/>
      <c r="E28" s="49"/>
      <c r="F28" s="49"/>
      <c r="G28" s="49"/>
      <c r="H28" s="90" t="s">
        <v>73</v>
      </c>
      <c r="I28" s="87"/>
      <c r="J28" s="91">
        <f>ROUNDDOWN(K26*100/110,0)</f>
        <v>0</v>
      </c>
      <c r="K28" s="92"/>
    </row>
    <row r="29" spans="1:11" ht="54.75" customHeight="1" x14ac:dyDescent="0.4">
      <c r="B29" s="49"/>
      <c r="C29" s="49"/>
      <c r="D29" s="49"/>
      <c r="E29" s="49"/>
      <c r="F29" s="49"/>
      <c r="G29" s="49"/>
      <c r="H29" s="81" t="s">
        <v>74</v>
      </c>
      <c r="I29" s="81"/>
      <c r="J29" s="81"/>
      <c r="K29" s="81"/>
    </row>
    <row r="30" spans="1:11" x14ac:dyDescent="0.4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4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4"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2:11" x14ac:dyDescent="0.4"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2:11" x14ac:dyDescent="0.4"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2:11" x14ac:dyDescent="0.4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2:11" x14ac:dyDescent="0.4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2:11" x14ac:dyDescent="0.4"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2:11" x14ac:dyDescent="0.4">
      <c r="B38" s="49"/>
      <c r="C38" s="49"/>
      <c r="D38" s="49"/>
      <c r="E38" s="49"/>
      <c r="F38" s="49"/>
      <c r="G38" s="49"/>
      <c r="H38" s="49"/>
      <c r="I38" s="49"/>
      <c r="J38" s="49"/>
      <c r="K38" s="49"/>
    </row>
  </sheetData>
  <protectedRanges>
    <protectedRange sqref="F6 F8:F9" name="範囲1_2_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&amp;R別紙2-5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896E2-6AD3-4E78-9589-30829C6BD32E}">
  <sheetPr>
    <tabColor theme="5" tint="0.79998168889431442"/>
    <pageSetUpPr fitToPage="1"/>
  </sheetPr>
  <dimension ref="A2:K38"/>
  <sheetViews>
    <sheetView topLeftCell="A13" workbookViewId="0">
      <selection activeCell="E3" sqref="E3"/>
    </sheetView>
  </sheetViews>
  <sheetFormatPr defaultRowHeight="18.7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79" t="s">
        <v>75</v>
      </c>
      <c r="B2" s="79"/>
      <c r="C2" s="79"/>
      <c r="D2" s="79"/>
      <c r="E2" s="79"/>
      <c r="F2" s="79"/>
      <c r="G2" s="26">
        <f>D27</f>
        <v>113511</v>
      </c>
      <c r="H2" s="1" t="s">
        <v>36</v>
      </c>
    </row>
    <row r="3" spans="1:11" ht="21" customHeight="1" x14ac:dyDescent="0.4">
      <c r="A3" s="21" t="s">
        <v>37</v>
      </c>
    </row>
    <row r="4" spans="1:11" ht="8.25" customHeight="1" x14ac:dyDescent="0.4"/>
    <row r="5" spans="1:11" ht="18" customHeight="1" thickBot="1" x14ac:dyDescent="0.45">
      <c r="C5" s="76" t="s">
        <v>3</v>
      </c>
      <c r="D5" s="76"/>
      <c r="E5" s="76"/>
      <c r="F5" s="70" t="s">
        <v>38</v>
      </c>
      <c r="G5" s="76"/>
    </row>
    <row r="6" spans="1:11" ht="18" customHeight="1" thickBot="1" x14ac:dyDescent="0.45">
      <c r="C6" s="76" t="s">
        <v>39</v>
      </c>
      <c r="D6" s="76" t="s">
        <v>40</v>
      </c>
      <c r="E6" s="80"/>
      <c r="F6" s="29"/>
      <c r="G6" s="28" t="s">
        <v>41</v>
      </c>
    </row>
    <row r="7" spans="1:11" ht="18" customHeight="1" thickBot="1" x14ac:dyDescent="0.45">
      <c r="C7" s="76"/>
      <c r="D7" s="76" t="s">
        <v>42</v>
      </c>
      <c r="E7" s="76"/>
      <c r="F7" s="50"/>
      <c r="G7" s="19" t="s">
        <v>41</v>
      </c>
    </row>
    <row r="8" spans="1:11" ht="18" customHeight="1" thickBot="1" x14ac:dyDescent="0.45">
      <c r="C8" s="76" t="s">
        <v>43</v>
      </c>
      <c r="D8" s="82" t="s">
        <v>44</v>
      </c>
      <c r="E8" s="83"/>
      <c r="F8" s="51"/>
      <c r="G8" s="31" t="s">
        <v>45</v>
      </c>
    </row>
    <row r="9" spans="1:11" ht="18" customHeight="1" thickBot="1" x14ac:dyDescent="0.45">
      <c r="C9" s="76"/>
      <c r="D9" s="84" t="s">
        <v>46</v>
      </c>
      <c r="E9" s="85"/>
      <c r="F9" s="32"/>
      <c r="G9" s="33" t="s">
        <v>45</v>
      </c>
    </row>
    <row r="10" spans="1:11" ht="18" customHeight="1" x14ac:dyDescent="0.4">
      <c r="C10" s="76"/>
      <c r="D10" s="76"/>
      <c r="E10" s="76"/>
      <c r="F10" s="52"/>
      <c r="G10" s="19" t="s">
        <v>45</v>
      </c>
    </row>
    <row r="12" spans="1:11" x14ac:dyDescent="0.4">
      <c r="A12" s="35"/>
      <c r="B12" s="36" t="s">
        <v>47</v>
      </c>
      <c r="C12" s="36" t="s">
        <v>48</v>
      </c>
      <c r="D12" s="36" t="s">
        <v>44</v>
      </c>
      <c r="E12" s="36" t="s">
        <v>46</v>
      </c>
      <c r="F12" s="35"/>
      <c r="G12" s="86" t="s">
        <v>49</v>
      </c>
      <c r="H12" s="76"/>
      <c r="I12" s="76" t="s">
        <v>50</v>
      </c>
      <c r="J12" s="76" t="s">
        <v>51</v>
      </c>
      <c r="K12" s="76" t="s">
        <v>52</v>
      </c>
    </row>
    <row r="13" spans="1:11" x14ac:dyDescent="0.4">
      <c r="A13" s="9"/>
      <c r="B13" s="37" t="s">
        <v>53</v>
      </c>
      <c r="C13" s="37" t="s">
        <v>54</v>
      </c>
      <c r="D13" s="37" t="s">
        <v>55</v>
      </c>
      <c r="E13" s="37" t="s">
        <v>55</v>
      </c>
      <c r="F13" s="9"/>
      <c r="G13" s="38" t="s">
        <v>56</v>
      </c>
      <c r="H13" s="6" t="s">
        <v>57</v>
      </c>
      <c r="I13" s="76"/>
      <c r="J13" s="76"/>
      <c r="K13" s="76"/>
    </row>
    <row r="14" spans="1:11" ht="15.95" customHeight="1" x14ac:dyDescent="0.4">
      <c r="A14" s="39" t="s">
        <v>123</v>
      </c>
      <c r="B14" s="40">
        <v>124</v>
      </c>
      <c r="C14" s="40">
        <v>100</v>
      </c>
      <c r="D14" s="42">
        <v>14587</v>
      </c>
      <c r="E14" s="43"/>
      <c r="F14" s="44"/>
      <c r="G14" s="41">
        <f>ROUNDDOWN($F$6*B14*(1.85-C14/100),2)</f>
        <v>0</v>
      </c>
      <c r="H14" s="46"/>
      <c r="I14" s="41">
        <f>G14+H14</f>
        <v>0</v>
      </c>
      <c r="J14" s="45">
        <f>ROUNDDOWN(D14*$F$8+E14*$F$9+F14*$F$10,2)</f>
        <v>0</v>
      </c>
      <c r="K14" s="41">
        <f>ROUNDDOWN(I14+J14,0)</f>
        <v>0</v>
      </c>
    </row>
    <row r="15" spans="1:11" ht="15.95" customHeight="1" x14ac:dyDescent="0.4">
      <c r="A15" s="39" t="s">
        <v>124</v>
      </c>
      <c r="B15" s="40">
        <v>124</v>
      </c>
      <c r="C15" s="41">
        <v>100</v>
      </c>
      <c r="D15" s="42">
        <v>9764</v>
      </c>
      <c r="E15" s="43"/>
      <c r="F15" s="46"/>
      <c r="G15" s="41">
        <f>ROUNDDOWN($F$6*B15*(1.85-C15/100),2)</f>
        <v>0</v>
      </c>
      <c r="H15" s="46"/>
      <c r="I15" s="41">
        <f t="shared" ref="I15:I25" si="0">G15+H15</f>
        <v>0</v>
      </c>
      <c r="J15" s="45">
        <f t="shared" ref="J15:J25" si="1">ROUNDDOWN(D15*$F$8+E15*$F$9+F15*$F$10,2)</f>
        <v>0</v>
      </c>
      <c r="K15" s="41">
        <f t="shared" ref="K15:K25" si="2">ROUNDDOWN(I15+J15,0)</f>
        <v>0</v>
      </c>
    </row>
    <row r="16" spans="1:11" ht="15.95" customHeight="1" x14ac:dyDescent="0.4">
      <c r="A16" s="39" t="s">
        <v>125</v>
      </c>
      <c r="B16" s="40">
        <v>124</v>
      </c>
      <c r="C16" s="41">
        <v>100</v>
      </c>
      <c r="D16" s="42">
        <v>11617</v>
      </c>
      <c r="E16" s="43"/>
      <c r="F16" s="46"/>
      <c r="G16" s="41">
        <f t="shared" ref="G16:G25" si="3">ROUNDDOWN($F$6*B16*(1.85-C16/100),2)</f>
        <v>0</v>
      </c>
      <c r="H16" s="46"/>
      <c r="I16" s="41">
        <f t="shared" si="0"/>
        <v>0</v>
      </c>
      <c r="J16" s="45">
        <f t="shared" si="1"/>
        <v>0</v>
      </c>
      <c r="K16" s="41">
        <f t="shared" si="2"/>
        <v>0</v>
      </c>
    </row>
    <row r="17" spans="1:11" ht="15.95" customHeight="1" x14ac:dyDescent="0.4">
      <c r="A17" s="39" t="s">
        <v>126</v>
      </c>
      <c r="B17" s="40">
        <v>124</v>
      </c>
      <c r="C17" s="41">
        <v>100</v>
      </c>
      <c r="D17" s="47"/>
      <c r="E17" s="48">
        <v>5059</v>
      </c>
      <c r="F17" s="46"/>
      <c r="G17" s="41">
        <f t="shared" si="3"/>
        <v>0</v>
      </c>
      <c r="H17" s="46"/>
      <c r="I17" s="41">
        <f t="shared" si="0"/>
        <v>0</v>
      </c>
      <c r="J17" s="45">
        <f t="shared" si="1"/>
        <v>0</v>
      </c>
      <c r="K17" s="41">
        <f t="shared" si="2"/>
        <v>0</v>
      </c>
    </row>
    <row r="18" spans="1:11" ht="15.95" customHeight="1" x14ac:dyDescent="0.4">
      <c r="A18" s="39" t="s">
        <v>127</v>
      </c>
      <c r="B18" s="40">
        <v>124</v>
      </c>
      <c r="C18" s="41">
        <v>100</v>
      </c>
      <c r="D18" s="47"/>
      <c r="E18" s="48">
        <v>5255</v>
      </c>
      <c r="F18" s="46"/>
      <c r="G18" s="41">
        <f t="shared" si="3"/>
        <v>0</v>
      </c>
      <c r="H18" s="46"/>
      <c r="I18" s="41">
        <f t="shared" si="0"/>
        <v>0</v>
      </c>
      <c r="J18" s="45">
        <f t="shared" si="1"/>
        <v>0</v>
      </c>
      <c r="K18" s="41">
        <f t="shared" si="2"/>
        <v>0</v>
      </c>
    </row>
    <row r="19" spans="1:11" ht="15.95" customHeight="1" x14ac:dyDescent="0.4">
      <c r="A19" s="39" t="s">
        <v>128</v>
      </c>
      <c r="B19" s="40">
        <v>124</v>
      </c>
      <c r="C19" s="41">
        <v>100</v>
      </c>
      <c r="D19" s="47"/>
      <c r="E19" s="48">
        <v>11076</v>
      </c>
      <c r="F19" s="46"/>
      <c r="G19" s="41">
        <f t="shared" si="3"/>
        <v>0</v>
      </c>
      <c r="H19" s="46"/>
      <c r="I19" s="41">
        <f t="shared" si="0"/>
        <v>0</v>
      </c>
      <c r="J19" s="45">
        <f t="shared" si="1"/>
        <v>0</v>
      </c>
      <c r="K19" s="41">
        <f t="shared" si="2"/>
        <v>0</v>
      </c>
    </row>
    <row r="20" spans="1:11" ht="15.95" customHeight="1" x14ac:dyDescent="0.4">
      <c r="A20" s="39" t="s">
        <v>129</v>
      </c>
      <c r="B20" s="40">
        <v>124</v>
      </c>
      <c r="C20" s="41">
        <v>100</v>
      </c>
      <c r="D20" s="47"/>
      <c r="E20" s="48">
        <v>14205</v>
      </c>
      <c r="F20" s="46"/>
      <c r="G20" s="41">
        <f t="shared" si="3"/>
        <v>0</v>
      </c>
      <c r="H20" s="46"/>
      <c r="I20" s="41">
        <f t="shared" si="0"/>
        <v>0</v>
      </c>
      <c r="J20" s="45">
        <f t="shared" si="1"/>
        <v>0</v>
      </c>
      <c r="K20" s="41">
        <f t="shared" si="2"/>
        <v>0</v>
      </c>
    </row>
    <row r="21" spans="1:11" ht="15.95" customHeight="1" x14ac:dyDescent="0.4">
      <c r="A21" s="39" t="s">
        <v>130</v>
      </c>
      <c r="B21" s="40">
        <v>124</v>
      </c>
      <c r="C21" s="41">
        <v>100</v>
      </c>
      <c r="D21" s="47"/>
      <c r="E21" s="48">
        <v>11322</v>
      </c>
      <c r="F21" s="46"/>
      <c r="G21" s="41">
        <f t="shared" si="3"/>
        <v>0</v>
      </c>
      <c r="H21" s="46"/>
      <c r="I21" s="41">
        <f t="shared" si="0"/>
        <v>0</v>
      </c>
      <c r="J21" s="45">
        <f t="shared" si="1"/>
        <v>0</v>
      </c>
      <c r="K21" s="41">
        <f t="shared" si="2"/>
        <v>0</v>
      </c>
    </row>
    <row r="22" spans="1:11" ht="15.95" customHeight="1" x14ac:dyDescent="0.4">
      <c r="A22" s="39" t="s">
        <v>131</v>
      </c>
      <c r="B22" s="40">
        <v>124</v>
      </c>
      <c r="C22" s="41">
        <v>100</v>
      </c>
      <c r="D22" s="47"/>
      <c r="E22" s="48">
        <v>8641</v>
      </c>
      <c r="F22" s="46"/>
      <c r="G22" s="41">
        <f t="shared" si="3"/>
        <v>0</v>
      </c>
      <c r="H22" s="46"/>
      <c r="I22" s="41">
        <f t="shared" si="0"/>
        <v>0</v>
      </c>
      <c r="J22" s="45">
        <f t="shared" si="1"/>
        <v>0</v>
      </c>
      <c r="K22" s="41">
        <f t="shared" si="2"/>
        <v>0</v>
      </c>
    </row>
    <row r="23" spans="1:11" ht="15.95" customHeight="1" x14ac:dyDescent="0.4">
      <c r="A23" s="39" t="s">
        <v>132</v>
      </c>
      <c r="B23" s="40">
        <v>124</v>
      </c>
      <c r="C23" s="41">
        <v>100</v>
      </c>
      <c r="D23" s="47"/>
      <c r="E23" s="48">
        <v>5300</v>
      </c>
      <c r="F23" s="46"/>
      <c r="G23" s="41">
        <f t="shared" si="3"/>
        <v>0</v>
      </c>
      <c r="H23" s="46"/>
      <c r="I23" s="41">
        <f t="shared" si="0"/>
        <v>0</v>
      </c>
      <c r="J23" s="45">
        <f t="shared" si="1"/>
        <v>0</v>
      </c>
      <c r="K23" s="41">
        <f t="shared" si="2"/>
        <v>0</v>
      </c>
    </row>
    <row r="24" spans="1:11" ht="15.95" customHeight="1" x14ac:dyDescent="0.4">
      <c r="A24" s="39" t="s">
        <v>133</v>
      </c>
      <c r="B24" s="40">
        <v>124</v>
      </c>
      <c r="C24" s="41">
        <v>100</v>
      </c>
      <c r="D24" s="47"/>
      <c r="E24" s="48">
        <v>5917</v>
      </c>
      <c r="F24" s="46"/>
      <c r="G24" s="41">
        <f t="shared" si="3"/>
        <v>0</v>
      </c>
      <c r="H24" s="46"/>
      <c r="I24" s="41">
        <f t="shared" si="0"/>
        <v>0</v>
      </c>
      <c r="J24" s="45">
        <f t="shared" si="1"/>
        <v>0</v>
      </c>
      <c r="K24" s="41">
        <f t="shared" si="2"/>
        <v>0</v>
      </c>
    </row>
    <row r="25" spans="1:11" ht="15.95" customHeight="1" x14ac:dyDescent="0.4">
      <c r="A25" s="39" t="s">
        <v>134</v>
      </c>
      <c r="B25" s="40">
        <v>124</v>
      </c>
      <c r="C25" s="41">
        <v>100</v>
      </c>
      <c r="D25" s="47"/>
      <c r="E25" s="48">
        <v>10768</v>
      </c>
      <c r="F25" s="46"/>
      <c r="G25" s="41">
        <f t="shared" si="3"/>
        <v>0</v>
      </c>
      <c r="H25" s="46"/>
      <c r="I25" s="41">
        <f t="shared" si="0"/>
        <v>0</v>
      </c>
      <c r="J25" s="45">
        <f t="shared" si="1"/>
        <v>0</v>
      </c>
      <c r="K25" s="41">
        <f t="shared" si="2"/>
        <v>0</v>
      </c>
    </row>
    <row r="26" spans="1:11" ht="15.95" customHeight="1" x14ac:dyDescent="0.4">
      <c r="B26" s="49"/>
      <c r="C26" s="49" t="s">
        <v>58</v>
      </c>
      <c r="D26" s="41">
        <f>SUM(D14:D25)</f>
        <v>35968</v>
      </c>
      <c r="E26" s="41">
        <f>SUM(E14:E25)</f>
        <v>77543</v>
      </c>
      <c r="F26" s="41">
        <f>SUM(F14:F25)</f>
        <v>0</v>
      </c>
      <c r="G26" s="41">
        <f>SUM(G14:G25)</f>
        <v>0</v>
      </c>
      <c r="H26" s="46"/>
      <c r="I26" s="41">
        <f t="shared" ref="I26:K26" si="4">SUM(I14:I25)</f>
        <v>0</v>
      </c>
      <c r="J26" s="45">
        <f t="shared" si="4"/>
        <v>0</v>
      </c>
      <c r="K26" s="41">
        <f t="shared" si="4"/>
        <v>0</v>
      </c>
    </row>
    <row r="27" spans="1:11" ht="51.75" customHeight="1" thickBot="1" x14ac:dyDescent="0.45">
      <c r="B27" s="49"/>
      <c r="C27" s="49" t="s">
        <v>59</v>
      </c>
      <c r="D27" s="87">
        <f>SUM(D26:F26)</f>
        <v>113511</v>
      </c>
      <c r="E27" s="88"/>
      <c r="F27" s="89"/>
      <c r="G27" s="49"/>
      <c r="H27" s="49"/>
      <c r="I27" s="49"/>
      <c r="J27" s="49"/>
      <c r="K27" s="49"/>
    </row>
    <row r="28" spans="1:11" ht="32.25" customHeight="1" thickBot="1" x14ac:dyDescent="0.45">
      <c r="B28" s="49"/>
      <c r="C28" s="49"/>
      <c r="D28" s="49"/>
      <c r="E28" s="49"/>
      <c r="F28" s="49"/>
      <c r="G28" s="49"/>
      <c r="H28" s="90" t="s">
        <v>76</v>
      </c>
      <c r="I28" s="87"/>
      <c r="J28" s="91">
        <f>ROUNDDOWN(K26*100/110,0)</f>
        <v>0</v>
      </c>
      <c r="K28" s="92"/>
    </row>
    <row r="29" spans="1:11" ht="54.75" customHeight="1" x14ac:dyDescent="0.4">
      <c r="B29" s="49"/>
      <c r="C29" s="49"/>
      <c r="D29" s="49"/>
      <c r="E29" s="49"/>
      <c r="F29" s="49"/>
      <c r="G29" s="49"/>
      <c r="H29" s="81" t="s">
        <v>77</v>
      </c>
      <c r="I29" s="81"/>
      <c r="J29" s="81"/>
      <c r="K29" s="81"/>
    </row>
    <row r="30" spans="1:11" x14ac:dyDescent="0.4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4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4"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2:11" x14ac:dyDescent="0.4"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2:11" x14ac:dyDescent="0.4"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2:11" x14ac:dyDescent="0.4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2:11" x14ac:dyDescent="0.4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2:11" x14ac:dyDescent="0.4"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2:11" x14ac:dyDescent="0.4">
      <c r="B38" s="49"/>
      <c r="C38" s="49"/>
      <c r="D38" s="49"/>
      <c r="E38" s="49"/>
      <c r="F38" s="49"/>
      <c r="G38" s="49"/>
      <c r="H38" s="49"/>
      <c r="I38" s="49"/>
      <c r="J38" s="49"/>
      <c r="K38" s="49"/>
    </row>
  </sheetData>
  <protectedRanges>
    <protectedRange sqref="F6 F8:F9" name="範囲1_2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&amp;R別紙2-6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FC3A1-DC3F-4834-8BDB-72B5780350EC}">
  <sheetPr>
    <tabColor theme="5" tint="0.79998168889431442"/>
    <pageSetUpPr fitToPage="1"/>
  </sheetPr>
  <dimension ref="A2:K38"/>
  <sheetViews>
    <sheetView topLeftCell="A17" workbookViewId="0">
      <selection activeCell="E3" sqref="E3"/>
    </sheetView>
  </sheetViews>
  <sheetFormatPr defaultRowHeight="18.7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79" t="s">
        <v>78</v>
      </c>
      <c r="B2" s="79"/>
      <c r="C2" s="79"/>
      <c r="D2" s="79"/>
      <c r="E2" s="79"/>
      <c r="F2" s="79"/>
      <c r="G2" s="26">
        <f>D27</f>
        <v>120085</v>
      </c>
      <c r="H2" s="1" t="s">
        <v>36</v>
      </c>
    </row>
    <row r="3" spans="1:11" ht="21" customHeight="1" x14ac:dyDescent="0.4">
      <c r="A3" s="21" t="s">
        <v>37</v>
      </c>
    </row>
    <row r="4" spans="1:11" ht="8.25" customHeight="1" x14ac:dyDescent="0.4"/>
    <row r="5" spans="1:11" ht="18" customHeight="1" thickBot="1" x14ac:dyDescent="0.45">
      <c r="C5" s="76" t="s">
        <v>3</v>
      </c>
      <c r="D5" s="76"/>
      <c r="E5" s="76"/>
      <c r="F5" s="70" t="s">
        <v>38</v>
      </c>
      <c r="G5" s="76"/>
    </row>
    <row r="6" spans="1:11" ht="18" customHeight="1" thickBot="1" x14ac:dyDescent="0.45">
      <c r="C6" s="76" t="s">
        <v>39</v>
      </c>
      <c r="D6" s="76" t="s">
        <v>40</v>
      </c>
      <c r="E6" s="80"/>
      <c r="F6" s="29"/>
      <c r="G6" s="28" t="s">
        <v>41</v>
      </c>
    </row>
    <row r="7" spans="1:11" ht="18" customHeight="1" thickBot="1" x14ac:dyDescent="0.45">
      <c r="C7" s="76"/>
      <c r="D7" s="76" t="s">
        <v>42</v>
      </c>
      <c r="E7" s="76"/>
      <c r="F7" s="50"/>
      <c r="G7" s="19" t="s">
        <v>41</v>
      </c>
    </row>
    <row r="8" spans="1:11" ht="18" customHeight="1" thickBot="1" x14ac:dyDescent="0.45">
      <c r="C8" s="76" t="s">
        <v>43</v>
      </c>
      <c r="D8" s="82" t="s">
        <v>44</v>
      </c>
      <c r="E8" s="83"/>
      <c r="F8" s="51"/>
      <c r="G8" s="31" t="s">
        <v>45</v>
      </c>
    </row>
    <row r="9" spans="1:11" ht="18" customHeight="1" thickBot="1" x14ac:dyDescent="0.45">
      <c r="C9" s="76"/>
      <c r="D9" s="84" t="s">
        <v>46</v>
      </c>
      <c r="E9" s="85"/>
      <c r="F9" s="32"/>
      <c r="G9" s="33" t="s">
        <v>45</v>
      </c>
    </row>
    <row r="10" spans="1:11" ht="18" customHeight="1" x14ac:dyDescent="0.4">
      <c r="C10" s="76"/>
      <c r="D10" s="76"/>
      <c r="E10" s="76"/>
      <c r="F10" s="52"/>
      <c r="G10" s="19" t="s">
        <v>45</v>
      </c>
    </row>
    <row r="12" spans="1:11" x14ac:dyDescent="0.4">
      <c r="A12" s="35"/>
      <c r="B12" s="36" t="s">
        <v>47</v>
      </c>
      <c r="C12" s="36" t="s">
        <v>48</v>
      </c>
      <c r="D12" s="36" t="s">
        <v>44</v>
      </c>
      <c r="E12" s="36" t="s">
        <v>46</v>
      </c>
      <c r="F12" s="35"/>
      <c r="G12" s="86" t="s">
        <v>49</v>
      </c>
      <c r="H12" s="76"/>
      <c r="I12" s="76" t="s">
        <v>50</v>
      </c>
      <c r="J12" s="76" t="s">
        <v>51</v>
      </c>
      <c r="K12" s="76" t="s">
        <v>52</v>
      </c>
    </row>
    <row r="13" spans="1:11" x14ac:dyDescent="0.4">
      <c r="A13" s="9"/>
      <c r="B13" s="37" t="s">
        <v>53</v>
      </c>
      <c r="C13" s="37" t="s">
        <v>54</v>
      </c>
      <c r="D13" s="37" t="s">
        <v>55</v>
      </c>
      <c r="E13" s="37" t="s">
        <v>55</v>
      </c>
      <c r="F13" s="9"/>
      <c r="G13" s="38" t="s">
        <v>56</v>
      </c>
      <c r="H13" s="6" t="s">
        <v>57</v>
      </c>
      <c r="I13" s="76"/>
      <c r="J13" s="76"/>
      <c r="K13" s="76"/>
    </row>
    <row r="14" spans="1:11" ht="15.95" customHeight="1" x14ac:dyDescent="0.4">
      <c r="A14" s="39" t="s">
        <v>123</v>
      </c>
      <c r="B14" s="40">
        <v>98</v>
      </c>
      <c r="C14" s="40">
        <v>100</v>
      </c>
      <c r="D14" s="42">
        <v>15249</v>
      </c>
      <c r="E14" s="43"/>
      <c r="F14" s="44"/>
      <c r="G14" s="41">
        <f>ROUNDDOWN($F$6*B14*(1.85-C14/100),2)</f>
        <v>0</v>
      </c>
      <c r="H14" s="46"/>
      <c r="I14" s="41">
        <f>G14+H14</f>
        <v>0</v>
      </c>
      <c r="J14" s="45">
        <f>ROUNDDOWN(D14*$F$8+E14*$F$9+F14*$F$10,2)</f>
        <v>0</v>
      </c>
      <c r="K14" s="41">
        <f>ROUNDDOWN(I14+J14,0)</f>
        <v>0</v>
      </c>
    </row>
    <row r="15" spans="1:11" ht="15.95" customHeight="1" x14ac:dyDescent="0.4">
      <c r="A15" s="39" t="s">
        <v>124</v>
      </c>
      <c r="B15" s="40">
        <v>98</v>
      </c>
      <c r="C15" s="41">
        <v>100</v>
      </c>
      <c r="D15" s="42">
        <v>8423</v>
      </c>
      <c r="E15" s="43"/>
      <c r="F15" s="46"/>
      <c r="G15" s="41">
        <f t="shared" ref="G15:G25" si="0">ROUNDDOWN($F$6*B15*(1.85-C15/100),2)</f>
        <v>0</v>
      </c>
      <c r="H15" s="46"/>
      <c r="I15" s="41">
        <f t="shared" ref="I15:I25" si="1">G15+H15</f>
        <v>0</v>
      </c>
      <c r="J15" s="45">
        <f t="shared" ref="J15:J25" si="2">ROUNDDOWN(D15*$F$8+E15*$F$9+F15*$F$10,2)</f>
        <v>0</v>
      </c>
      <c r="K15" s="41">
        <f t="shared" ref="K15:K25" si="3">ROUNDDOWN(I15+J15,0)</f>
        <v>0</v>
      </c>
    </row>
    <row r="16" spans="1:11" ht="15.95" customHeight="1" x14ac:dyDescent="0.4">
      <c r="A16" s="39" t="s">
        <v>125</v>
      </c>
      <c r="B16" s="40">
        <v>98</v>
      </c>
      <c r="C16" s="41">
        <v>100</v>
      </c>
      <c r="D16" s="42">
        <v>12620</v>
      </c>
      <c r="E16" s="43"/>
      <c r="F16" s="46"/>
      <c r="G16" s="41">
        <f t="shared" si="0"/>
        <v>0</v>
      </c>
      <c r="H16" s="46"/>
      <c r="I16" s="41">
        <f t="shared" si="1"/>
        <v>0</v>
      </c>
      <c r="J16" s="45">
        <f t="shared" si="2"/>
        <v>0</v>
      </c>
      <c r="K16" s="41">
        <f t="shared" si="3"/>
        <v>0</v>
      </c>
    </row>
    <row r="17" spans="1:11" ht="15.95" customHeight="1" x14ac:dyDescent="0.4">
      <c r="A17" s="39" t="s">
        <v>126</v>
      </c>
      <c r="B17" s="40">
        <v>98</v>
      </c>
      <c r="C17" s="41">
        <v>100</v>
      </c>
      <c r="D17" s="47"/>
      <c r="E17" s="48">
        <v>6995</v>
      </c>
      <c r="F17" s="46"/>
      <c r="G17" s="41">
        <f t="shared" si="0"/>
        <v>0</v>
      </c>
      <c r="H17" s="46"/>
      <c r="I17" s="41">
        <f t="shared" si="1"/>
        <v>0</v>
      </c>
      <c r="J17" s="45">
        <f t="shared" si="2"/>
        <v>0</v>
      </c>
      <c r="K17" s="41">
        <f t="shared" si="3"/>
        <v>0</v>
      </c>
    </row>
    <row r="18" spans="1:11" ht="15.95" customHeight="1" x14ac:dyDescent="0.4">
      <c r="A18" s="39" t="s">
        <v>127</v>
      </c>
      <c r="B18" s="40">
        <v>98</v>
      </c>
      <c r="C18" s="41">
        <v>100</v>
      </c>
      <c r="D18" s="47"/>
      <c r="E18" s="48">
        <v>6094</v>
      </c>
      <c r="F18" s="46"/>
      <c r="G18" s="41">
        <f t="shared" si="0"/>
        <v>0</v>
      </c>
      <c r="H18" s="46"/>
      <c r="I18" s="41">
        <f t="shared" si="1"/>
        <v>0</v>
      </c>
      <c r="J18" s="45">
        <f t="shared" si="2"/>
        <v>0</v>
      </c>
      <c r="K18" s="41">
        <f t="shared" si="3"/>
        <v>0</v>
      </c>
    </row>
    <row r="19" spans="1:11" ht="15.95" customHeight="1" x14ac:dyDescent="0.4">
      <c r="A19" s="39" t="s">
        <v>128</v>
      </c>
      <c r="B19" s="40">
        <v>98</v>
      </c>
      <c r="C19" s="41">
        <v>100</v>
      </c>
      <c r="D19" s="47"/>
      <c r="E19" s="48">
        <v>9433</v>
      </c>
      <c r="F19" s="46"/>
      <c r="G19" s="41">
        <f t="shared" si="0"/>
        <v>0</v>
      </c>
      <c r="H19" s="46"/>
      <c r="I19" s="41">
        <f t="shared" si="1"/>
        <v>0</v>
      </c>
      <c r="J19" s="45">
        <f t="shared" si="2"/>
        <v>0</v>
      </c>
      <c r="K19" s="41">
        <f t="shared" si="3"/>
        <v>0</v>
      </c>
    </row>
    <row r="20" spans="1:11" ht="15.95" customHeight="1" x14ac:dyDescent="0.4">
      <c r="A20" s="39" t="s">
        <v>129</v>
      </c>
      <c r="B20" s="40">
        <v>98</v>
      </c>
      <c r="C20" s="41">
        <v>100</v>
      </c>
      <c r="D20" s="47"/>
      <c r="E20" s="48">
        <v>11914</v>
      </c>
      <c r="F20" s="46"/>
      <c r="G20" s="41">
        <f t="shared" si="0"/>
        <v>0</v>
      </c>
      <c r="H20" s="46"/>
      <c r="I20" s="41">
        <f t="shared" si="1"/>
        <v>0</v>
      </c>
      <c r="J20" s="45">
        <f t="shared" si="2"/>
        <v>0</v>
      </c>
      <c r="K20" s="41">
        <f t="shared" si="3"/>
        <v>0</v>
      </c>
    </row>
    <row r="21" spans="1:11" ht="15.95" customHeight="1" x14ac:dyDescent="0.4">
      <c r="A21" s="39" t="s">
        <v>130</v>
      </c>
      <c r="B21" s="40">
        <v>98</v>
      </c>
      <c r="C21" s="41">
        <v>100</v>
      </c>
      <c r="D21" s="47"/>
      <c r="E21" s="48">
        <v>9355</v>
      </c>
      <c r="F21" s="46"/>
      <c r="G21" s="41">
        <f t="shared" si="0"/>
        <v>0</v>
      </c>
      <c r="H21" s="46"/>
      <c r="I21" s="41">
        <f t="shared" si="1"/>
        <v>0</v>
      </c>
      <c r="J21" s="45">
        <f t="shared" si="2"/>
        <v>0</v>
      </c>
      <c r="K21" s="41">
        <f t="shared" si="3"/>
        <v>0</v>
      </c>
    </row>
    <row r="22" spans="1:11" ht="15.95" customHeight="1" x14ac:dyDescent="0.4">
      <c r="A22" s="39" t="s">
        <v>131</v>
      </c>
      <c r="B22" s="40">
        <v>98</v>
      </c>
      <c r="C22" s="41">
        <v>100</v>
      </c>
      <c r="D22" s="47"/>
      <c r="E22" s="48">
        <v>8465</v>
      </c>
      <c r="F22" s="46"/>
      <c r="G22" s="41">
        <f t="shared" si="0"/>
        <v>0</v>
      </c>
      <c r="H22" s="46"/>
      <c r="I22" s="41">
        <f t="shared" si="1"/>
        <v>0</v>
      </c>
      <c r="J22" s="45">
        <f t="shared" si="2"/>
        <v>0</v>
      </c>
      <c r="K22" s="41">
        <f t="shared" si="3"/>
        <v>0</v>
      </c>
    </row>
    <row r="23" spans="1:11" ht="15.95" customHeight="1" x14ac:dyDescent="0.4">
      <c r="A23" s="39" t="s">
        <v>132</v>
      </c>
      <c r="B23" s="40">
        <v>98</v>
      </c>
      <c r="C23" s="41">
        <v>100</v>
      </c>
      <c r="D23" s="47"/>
      <c r="E23" s="48">
        <v>9489</v>
      </c>
      <c r="F23" s="46"/>
      <c r="G23" s="41">
        <f t="shared" si="0"/>
        <v>0</v>
      </c>
      <c r="H23" s="46"/>
      <c r="I23" s="41">
        <f t="shared" si="1"/>
        <v>0</v>
      </c>
      <c r="J23" s="45">
        <f>ROUNDDOWN(D23*$F$8+E23*$F$9+F23*$F$10,2)</f>
        <v>0</v>
      </c>
      <c r="K23" s="41">
        <f t="shared" si="3"/>
        <v>0</v>
      </c>
    </row>
    <row r="24" spans="1:11" ht="15.95" customHeight="1" x14ac:dyDescent="0.4">
      <c r="A24" s="39" t="s">
        <v>133</v>
      </c>
      <c r="B24" s="40">
        <v>98</v>
      </c>
      <c r="C24" s="41">
        <v>100</v>
      </c>
      <c r="D24" s="47"/>
      <c r="E24" s="48">
        <v>10004</v>
      </c>
      <c r="F24" s="46"/>
      <c r="G24" s="41">
        <f t="shared" si="0"/>
        <v>0</v>
      </c>
      <c r="H24" s="46"/>
      <c r="I24" s="41">
        <f t="shared" si="1"/>
        <v>0</v>
      </c>
      <c r="J24" s="45">
        <f t="shared" si="2"/>
        <v>0</v>
      </c>
      <c r="K24" s="41">
        <f t="shared" si="3"/>
        <v>0</v>
      </c>
    </row>
    <row r="25" spans="1:11" ht="15.95" customHeight="1" x14ac:dyDescent="0.4">
      <c r="A25" s="39" t="s">
        <v>134</v>
      </c>
      <c r="B25" s="40">
        <v>98</v>
      </c>
      <c r="C25" s="41">
        <v>100</v>
      </c>
      <c r="D25" s="47"/>
      <c r="E25" s="48">
        <v>12044</v>
      </c>
      <c r="F25" s="46"/>
      <c r="G25" s="41">
        <f t="shared" si="0"/>
        <v>0</v>
      </c>
      <c r="H25" s="46"/>
      <c r="I25" s="41">
        <f t="shared" si="1"/>
        <v>0</v>
      </c>
      <c r="J25" s="45">
        <f t="shared" si="2"/>
        <v>0</v>
      </c>
      <c r="K25" s="41">
        <f t="shared" si="3"/>
        <v>0</v>
      </c>
    </row>
    <row r="26" spans="1:11" ht="15.95" customHeight="1" x14ac:dyDescent="0.4">
      <c r="B26" s="49"/>
      <c r="C26" s="49" t="s">
        <v>58</v>
      </c>
      <c r="D26" s="41">
        <f>SUM(D14:D25)</f>
        <v>36292</v>
      </c>
      <c r="E26" s="41">
        <f>SUM(E14:E25)</f>
        <v>83793</v>
      </c>
      <c r="F26" s="41">
        <f>SUM(F14:F25)</f>
        <v>0</v>
      </c>
      <c r="G26" s="41">
        <f>SUM(G14:G25)</f>
        <v>0</v>
      </c>
      <c r="H26" s="46"/>
      <c r="I26" s="41">
        <f t="shared" ref="I26:K26" si="4">SUM(I14:I25)</f>
        <v>0</v>
      </c>
      <c r="J26" s="45">
        <f t="shared" si="4"/>
        <v>0</v>
      </c>
      <c r="K26" s="41">
        <f t="shared" si="4"/>
        <v>0</v>
      </c>
    </row>
    <row r="27" spans="1:11" ht="51.75" customHeight="1" thickBot="1" x14ac:dyDescent="0.45">
      <c r="B27" s="49"/>
      <c r="C27" s="49" t="s">
        <v>59</v>
      </c>
      <c r="D27" s="87">
        <f>SUM(D26:F26)</f>
        <v>120085</v>
      </c>
      <c r="E27" s="88"/>
      <c r="F27" s="89"/>
      <c r="G27" s="49"/>
      <c r="H27" s="49"/>
      <c r="I27" s="49"/>
      <c r="J27" s="49"/>
      <c r="K27" s="49"/>
    </row>
    <row r="28" spans="1:11" ht="32.25" customHeight="1" thickBot="1" x14ac:dyDescent="0.45">
      <c r="B28" s="49"/>
      <c r="C28" s="49"/>
      <c r="D28" s="49"/>
      <c r="E28" s="49"/>
      <c r="F28" s="49"/>
      <c r="G28" s="49"/>
      <c r="H28" s="90" t="s">
        <v>79</v>
      </c>
      <c r="I28" s="87"/>
      <c r="J28" s="91">
        <f>ROUNDDOWN(K26*100/110,0)</f>
        <v>0</v>
      </c>
      <c r="K28" s="92"/>
    </row>
    <row r="29" spans="1:11" ht="54.75" customHeight="1" x14ac:dyDescent="0.4">
      <c r="B29" s="49"/>
      <c r="C29" s="49"/>
      <c r="D29" s="49"/>
      <c r="E29" s="49"/>
      <c r="F29" s="49"/>
      <c r="G29" s="49"/>
      <c r="H29" s="81" t="s">
        <v>80</v>
      </c>
      <c r="I29" s="81"/>
      <c r="J29" s="81"/>
      <c r="K29" s="81"/>
    </row>
    <row r="30" spans="1:11" x14ac:dyDescent="0.4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4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4"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2:11" x14ac:dyDescent="0.4"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2:11" x14ac:dyDescent="0.4"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2:11" x14ac:dyDescent="0.4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2:11" x14ac:dyDescent="0.4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2:11" x14ac:dyDescent="0.4"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2:11" x14ac:dyDescent="0.4">
      <c r="B38" s="49"/>
      <c r="C38" s="49"/>
      <c r="D38" s="49"/>
      <c r="E38" s="49"/>
      <c r="F38" s="49"/>
      <c r="G38" s="49"/>
      <c r="H38" s="49"/>
      <c r="I38" s="49"/>
      <c r="J38" s="49"/>
      <c r="K38" s="49"/>
    </row>
  </sheetData>
  <protectedRanges>
    <protectedRange sqref="F6 F8:F9" name="範囲1_2_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&amp;R別紙2-7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8D76B-99A4-4DA2-98BF-10776FC6395B}">
  <sheetPr>
    <tabColor theme="5" tint="0.79998168889431442"/>
    <pageSetUpPr fitToPage="1"/>
  </sheetPr>
  <dimension ref="A2:K38"/>
  <sheetViews>
    <sheetView topLeftCell="A20" workbookViewId="0">
      <selection activeCell="E3" sqref="E3"/>
    </sheetView>
  </sheetViews>
  <sheetFormatPr defaultRowHeight="18.7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79" t="s">
        <v>81</v>
      </c>
      <c r="B2" s="79"/>
      <c r="C2" s="79"/>
      <c r="D2" s="79"/>
      <c r="E2" s="79"/>
      <c r="F2" s="79"/>
      <c r="G2" s="26">
        <f>D27</f>
        <v>51173</v>
      </c>
      <c r="H2" s="1" t="s">
        <v>36</v>
      </c>
    </row>
    <row r="3" spans="1:11" ht="21" customHeight="1" x14ac:dyDescent="0.4">
      <c r="A3" s="21" t="s">
        <v>37</v>
      </c>
    </row>
    <row r="4" spans="1:11" ht="8.25" customHeight="1" x14ac:dyDescent="0.4"/>
    <row r="5" spans="1:11" ht="18" customHeight="1" thickBot="1" x14ac:dyDescent="0.45">
      <c r="C5" s="76" t="s">
        <v>3</v>
      </c>
      <c r="D5" s="76"/>
      <c r="E5" s="76"/>
      <c r="F5" s="70" t="s">
        <v>38</v>
      </c>
      <c r="G5" s="76"/>
    </row>
    <row r="6" spans="1:11" ht="18" customHeight="1" thickBot="1" x14ac:dyDescent="0.45">
      <c r="C6" s="76" t="s">
        <v>39</v>
      </c>
      <c r="D6" s="76" t="s">
        <v>40</v>
      </c>
      <c r="E6" s="80"/>
      <c r="F6" s="29"/>
      <c r="G6" s="28" t="s">
        <v>41</v>
      </c>
    </row>
    <row r="7" spans="1:11" ht="18" customHeight="1" thickBot="1" x14ac:dyDescent="0.45">
      <c r="C7" s="76"/>
      <c r="D7" s="76" t="s">
        <v>42</v>
      </c>
      <c r="E7" s="76"/>
      <c r="F7" s="50"/>
      <c r="G7" s="19" t="s">
        <v>41</v>
      </c>
    </row>
    <row r="8" spans="1:11" ht="18" customHeight="1" thickBot="1" x14ac:dyDescent="0.45">
      <c r="C8" s="76" t="s">
        <v>43</v>
      </c>
      <c r="D8" s="82" t="s">
        <v>44</v>
      </c>
      <c r="E8" s="83"/>
      <c r="F8" s="51"/>
      <c r="G8" s="31" t="s">
        <v>45</v>
      </c>
    </row>
    <row r="9" spans="1:11" ht="18" customHeight="1" thickBot="1" x14ac:dyDescent="0.45">
      <c r="C9" s="76"/>
      <c r="D9" s="84" t="s">
        <v>46</v>
      </c>
      <c r="E9" s="85"/>
      <c r="F9" s="32"/>
      <c r="G9" s="33" t="s">
        <v>45</v>
      </c>
    </row>
    <row r="10" spans="1:11" ht="18" customHeight="1" x14ac:dyDescent="0.4">
      <c r="C10" s="76"/>
      <c r="D10" s="76"/>
      <c r="E10" s="76"/>
      <c r="F10" s="52"/>
      <c r="G10" s="19" t="s">
        <v>45</v>
      </c>
    </row>
    <row r="12" spans="1:11" x14ac:dyDescent="0.4">
      <c r="A12" s="35"/>
      <c r="B12" s="36" t="s">
        <v>47</v>
      </c>
      <c r="C12" s="36" t="s">
        <v>48</v>
      </c>
      <c r="D12" s="36" t="s">
        <v>44</v>
      </c>
      <c r="E12" s="36" t="s">
        <v>46</v>
      </c>
      <c r="F12" s="35"/>
      <c r="G12" s="86" t="s">
        <v>49</v>
      </c>
      <c r="H12" s="76"/>
      <c r="I12" s="76" t="s">
        <v>50</v>
      </c>
      <c r="J12" s="76" t="s">
        <v>51</v>
      </c>
      <c r="K12" s="76" t="s">
        <v>52</v>
      </c>
    </row>
    <row r="13" spans="1:11" x14ac:dyDescent="0.4">
      <c r="A13" s="9"/>
      <c r="B13" s="37" t="s">
        <v>53</v>
      </c>
      <c r="C13" s="37" t="s">
        <v>54</v>
      </c>
      <c r="D13" s="37" t="s">
        <v>55</v>
      </c>
      <c r="E13" s="37" t="s">
        <v>55</v>
      </c>
      <c r="F13" s="9"/>
      <c r="G13" s="38" t="s">
        <v>56</v>
      </c>
      <c r="H13" s="6" t="s">
        <v>57</v>
      </c>
      <c r="I13" s="76"/>
      <c r="J13" s="76"/>
      <c r="K13" s="76"/>
    </row>
    <row r="14" spans="1:11" ht="15.95" customHeight="1" x14ac:dyDescent="0.4">
      <c r="A14" s="39" t="s">
        <v>123</v>
      </c>
      <c r="B14" s="40">
        <v>47</v>
      </c>
      <c r="C14" s="40">
        <v>100</v>
      </c>
      <c r="D14" s="42">
        <v>6246</v>
      </c>
      <c r="E14" s="43"/>
      <c r="F14" s="44"/>
      <c r="G14" s="41">
        <f>ROUNDDOWN($F$6*B14*(1.85-C14/100),2)</f>
        <v>0</v>
      </c>
      <c r="H14" s="46"/>
      <c r="I14" s="41">
        <f>G14+H14</f>
        <v>0</v>
      </c>
      <c r="J14" s="45">
        <f>ROUNDDOWN(D14*$F$8+E14*$F$9+F14*$F$10,2)</f>
        <v>0</v>
      </c>
      <c r="K14" s="41">
        <f>ROUNDDOWN(I14+J14,0)</f>
        <v>0</v>
      </c>
    </row>
    <row r="15" spans="1:11" ht="15.95" customHeight="1" x14ac:dyDescent="0.4">
      <c r="A15" s="39" t="s">
        <v>124</v>
      </c>
      <c r="B15" s="40">
        <v>47</v>
      </c>
      <c r="C15" s="41">
        <v>100</v>
      </c>
      <c r="D15" s="42">
        <v>2987</v>
      </c>
      <c r="E15" s="43"/>
      <c r="F15" s="46"/>
      <c r="G15" s="41">
        <f t="shared" ref="G15:G25" si="0">ROUNDDOWN($F$6*B15*(1.85-C15/100),2)</f>
        <v>0</v>
      </c>
      <c r="H15" s="46"/>
      <c r="I15" s="41">
        <f t="shared" ref="I15:I25" si="1">G15+H15</f>
        <v>0</v>
      </c>
      <c r="J15" s="45">
        <f t="shared" ref="J15:J25" si="2">ROUNDDOWN(D15*$F$8+E15*$F$9+F15*$F$10,2)</f>
        <v>0</v>
      </c>
      <c r="K15" s="41">
        <f t="shared" ref="K15:K25" si="3">ROUNDDOWN(I15+J15,0)</f>
        <v>0</v>
      </c>
    </row>
    <row r="16" spans="1:11" ht="15.95" customHeight="1" x14ac:dyDescent="0.4">
      <c r="A16" s="39" t="s">
        <v>125</v>
      </c>
      <c r="B16" s="40">
        <v>47</v>
      </c>
      <c r="C16" s="41">
        <v>100</v>
      </c>
      <c r="D16" s="42">
        <v>5551</v>
      </c>
      <c r="E16" s="43"/>
      <c r="F16" s="46"/>
      <c r="G16" s="41">
        <f t="shared" si="0"/>
        <v>0</v>
      </c>
      <c r="H16" s="46"/>
      <c r="I16" s="41">
        <f t="shared" si="1"/>
        <v>0</v>
      </c>
      <c r="J16" s="45">
        <f t="shared" si="2"/>
        <v>0</v>
      </c>
      <c r="K16" s="41">
        <f t="shared" si="3"/>
        <v>0</v>
      </c>
    </row>
    <row r="17" spans="1:11" ht="15.95" customHeight="1" x14ac:dyDescent="0.4">
      <c r="A17" s="39" t="s">
        <v>126</v>
      </c>
      <c r="B17" s="40">
        <v>47</v>
      </c>
      <c r="C17" s="41">
        <v>100</v>
      </c>
      <c r="D17" s="47"/>
      <c r="E17" s="48">
        <v>3584</v>
      </c>
      <c r="F17" s="46"/>
      <c r="G17" s="41">
        <f t="shared" si="0"/>
        <v>0</v>
      </c>
      <c r="H17" s="46"/>
      <c r="I17" s="41">
        <f t="shared" si="1"/>
        <v>0</v>
      </c>
      <c r="J17" s="45">
        <f t="shared" si="2"/>
        <v>0</v>
      </c>
      <c r="K17" s="41">
        <f t="shared" si="3"/>
        <v>0</v>
      </c>
    </row>
    <row r="18" spans="1:11" ht="15.95" customHeight="1" x14ac:dyDescent="0.4">
      <c r="A18" s="39" t="s">
        <v>127</v>
      </c>
      <c r="B18" s="40">
        <v>47</v>
      </c>
      <c r="C18" s="41">
        <v>100</v>
      </c>
      <c r="D18" s="47"/>
      <c r="E18" s="48">
        <v>3108</v>
      </c>
      <c r="F18" s="46"/>
      <c r="G18" s="41">
        <f t="shared" si="0"/>
        <v>0</v>
      </c>
      <c r="H18" s="46"/>
      <c r="I18" s="41">
        <f t="shared" si="1"/>
        <v>0</v>
      </c>
      <c r="J18" s="45">
        <f t="shared" si="2"/>
        <v>0</v>
      </c>
      <c r="K18" s="41">
        <f t="shared" si="3"/>
        <v>0</v>
      </c>
    </row>
    <row r="19" spans="1:11" ht="15.95" customHeight="1" x14ac:dyDescent="0.4">
      <c r="A19" s="39" t="s">
        <v>128</v>
      </c>
      <c r="B19" s="40">
        <v>47</v>
      </c>
      <c r="C19" s="41">
        <v>100</v>
      </c>
      <c r="D19" s="47"/>
      <c r="E19" s="48">
        <v>4496</v>
      </c>
      <c r="F19" s="46"/>
      <c r="G19" s="41">
        <f t="shared" si="0"/>
        <v>0</v>
      </c>
      <c r="H19" s="46"/>
      <c r="I19" s="41">
        <f t="shared" si="1"/>
        <v>0</v>
      </c>
      <c r="J19" s="45">
        <f t="shared" si="2"/>
        <v>0</v>
      </c>
      <c r="K19" s="41">
        <f t="shared" si="3"/>
        <v>0</v>
      </c>
    </row>
    <row r="20" spans="1:11" ht="15.95" customHeight="1" x14ac:dyDescent="0.4">
      <c r="A20" s="39" t="s">
        <v>129</v>
      </c>
      <c r="B20" s="40">
        <v>47</v>
      </c>
      <c r="C20" s="41">
        <v>100</v>
      </c>
      <c r="D20" s="47"/>
      <c r="E20" s="48">
        <v>5404</v>
      </c>
      <c r="F20" s="46"/>
      <c r="G20" s="41">
        <f t="shared" si="0"/>
        <v>0</v>
      </c>
      <c r="H20" s="46"/>
      <c r="I20" s="41">
        <f t="shared" si="1"/>
        <v>0</v>
      </c>
      <c r="J20" s="45">
        <f t="shared" si="2"/>
        <v>0</v>
      </c>
      <c r="K20" s="41">
        <f t="shared" si="3"/>
        <v>0</v>
      </c>
    </row>
    <row r="21" spans="1:11" ht="15.95" customHeight="1" x14ac:dyDescent="0.4">
      <c r="A21" s="39" t="s">
        <v>130</v>
      </c>
      <c r="B21" s="40">
        <v>47</v>
      </c>
      <c r="C21" s="41">
        <v>100</v>
      </c>
      <c r="D21" s="47"/>
      <c r="E21" s="48">
        <v>4597</v>
      </c>
      <c r="F21" s="46"/>
      <c r="G21" s="41">
        <f t="shared" si="0"/>
        <v>0</v>
      </c>
      <c r="H21" s="46"/>
      <c r="I21" s="41">
        <f t="shared" si="1"/>
        <v>0</v>
      </c>
      <c r="J21" s="45">
        <f t="shared" si="2"/>
        <v>0</v>
      </c>
      <c r="K21" s="41">
        <f t="shared" si="3"/>
        <v>0</v>
      </c>
    </row>
    <row r="22" spans="1:11" ht="15.95" customHeight="1" x14ac:dyDescent="0.4">
      <c r="A22" s="39" t="s">
        <v>131</v>
      </c>
      <c r="B22" s="40">
        <v>47</v>
      </c>
      <c r="C22" s="41">
        <v>100</v>
      </c>
      <c r="D22" s="47"/>
      <c r="E22" s="48">
        <v>3965</v>
      </c>
      <c r="F22" s="46"/>
      <c r="G22" s="41">
        <f t="shared" si="0"/>
        <v>0</v>
      </c>
      <c r="H22" s="46"/>
      <c r="I22" s="41">
        <f t="shared" si="1"/>
        <v>0</v>
      </c>
      <c r="J22" s="45">
        <f t="shared" si="2"/>
        <v>0</v>
      </c>
      <c r="K22" s="41">
        <f t="shared" si="3"/>
        <v>0</v>
      </c>
    </row>
    <row r="23" spans="1:11" ht="15.95" customHeight="1" x14ac:dyDescent="0.4">
      <c r="A23" s="39" t="s">
        <v>132</v>
      </c>
      <c r="B23" s="40">
        <v>47</v>
      </c>
      <c r="C23" s="41">
        <v>100</v>
      </c>
      <c r="D23" s="47"/>
      <c r="E23" s="48">
        <v>3082</v>
      </c>
      <c r="F23" s="46"/>
      <c r="G23" s="41">
        <f t="shared" si="0"/>
        <v>0</v>
      </c>
      <c r="H23" s="46"/>
      <c r="I23" s="41">
        <f t="shared" si="1"/>
        <v>0</v>
      </c>
      <c r="J23" s="45">
        <f t="shared" si="2"/>
        <v>0</v>
      </c>
      <c r="K23" s="41">
        <f t="shared" si="3"/>
        <v>0</v>
      </c>
    </row>
    <row r="24" spans="1:11" ht="15.95" customHeight="1" x14ac:dyDescent="0.4">
      <c r="A24" s="39" t="s">
        <v>133</v>
      </c>
      <c r="B24" s="40">
        <v>47</v>
      </c>
      <c r="C24" s="41">
        <v>100</v>
      </c>
      <c r="D24" s="47"/>
      <c r="E24" s="48">
        <v>3418</v>
      </c>
      <c r="F24" s="46"/>
      <c r="G24" s="41">
        <f t="shared" si="0"/>
        <v>0</v>
      </c>
      <c r="H24" s="46"/>
      <c r="I24" s="41">
        <f t="shared" si="1"/>
        <v>0</v>
      </c>
      <c r="J24" s="45">
        <f t="shared" si="2"/>
        <v>0</v>
      </c>
      <c r="K24" s="41">
        <f t="shared" si="3"/>
        <v>0</v>
      </c>
    </row>
    <row r="25" spans="1:11" ht="15.95" customHeight="1" x14ac:dyDescent="0.4">
      <c r="A25" s="39" t="s">
        <v>134</v>
      </c>
      <c r="B25" s="40">
        <v>47</v>
      </c>
      <c r="C25" s="41">
        <v>100</v>
      </c>
      <c r="D25" s="47"/>
      <c r="E25" s="48">
        <v>4735</v>
      </c>
      <c r="F25" s="46"/>
      <c r="G25" s="41">
        <f t="shared" si="0"/>
        <v>0</v>
      </c>
      <c r="H25" s="46"/>
      <c r="I25" s="41">
        <f t="shared" si="1"/>
        <v>0</v>
      </c>
      <c r="J25" s="45">
        <f t="shared" si="2"/>
        <v>0</v>
      </c>
      <c r="K25" s="41">
        <f t="shared" si="3"/>
        <v>0</v>
      </c>
    </row>
    <row r="26" spans="1:11" ht="15.95" customHeight="1" x14ac:dyDescent="0.4">
      <c r="B26" s="49"/>
      <c r="C26" s="49" t="s">
        <v>58</v>
      </c>
      <c r="D26" s="41">
        <f>SUM(D14:D25)</f>
        <v>14784</v>
      </c>
      <c r="E26" s="41">
        <f>SUM(E14:E25)</f>
        <v>36389</v>
      </c>
      <c r="F26" s="41">
        <f>SUM(F14:F25)</f>
        <v>0</v>
      </c>
      <c r="G26" s="41">
        <f>SUM(G14:G25)</f>
        <v>0</v>
      </c>
      <c r="H26" s="46"/>
      <c r="I26" s="41">
        <f t="shared" ref="I26:K26" si="4">SUM(I14:I25)</f>
        <v>0</v>
      </c>
      <c r="J26" s="45">
        <f t="shared" si="4"/>
        <v>0</v>
      </c>
      <c r="K26" s="41">
        <f t="shared" si="4"/>
        <v>0</v>
      </c>
    </row>
    <row r="27" spans="1:11" ht="51.75" customHeight="1" thickBot="1" x14ac:dyDescent="0.45">
      <c r="B27" s="49"/>
      <c r="C27" s="49" t="s">
        <v>59</v>
      </c>
      <c r="D27" s="87">
        <f>SUM(D26:F26)</f>
        <v>51173</v>
      </c>
      <c r="E27" s="88"/>
      <c r="F27" s="89"/>
      <c r="G27" s="49"/>
      <c r="H27" s="49"/>
      <c r="I27" s="49"/>
      <c r="J27" s="49"/>
      <c r="K27" s="49"/>
    </row>
    <row r="28" spans="1:11" ht="32.25" customHeight="1" thickBot="1" x14ac:dyDescent="0.45">
      <c r="B28" s="49"/>
      <c r="C28" s="49"/>
      <c r="D28" s="49"/>
      <c r="E28" s="49"/>
      <c r="F28" s="49"/>
      <c r="G28" s="49"/>
      <c r="H28" s="90" t="s">
        <v>82</v>
      </c>
      <c r="I28" s="87"/>
      <c r="J28" s="91">
        <f>ROUNDDOWN(K26*100/110,0)</f>
        <v>0</v>
      </c>
      <c r="K28" s="92"/>
    </row>
    <row r="29" spans="1:11" ht="54.75" customHeight="1" x14ac:dyDescent="0.4">
      <c r="B29" s="49"/>
      <c r="C29" s="49"/>
      <c r="D29" s="49"/>
      <c r="E29" s="49"/>
      <c r="F29" s="49"/>
      <c r="G29" s="49"/>
      <c r="H29" s="81" t="s">
        <v>83</v>
      </c>
      <c r="I29" s="81"/>
      <c r="J29" s="81"/>
      <c r="K29" s="81"/>
    </row>
    <row r="30" spans="1:11" x14ac:dyDescent="0.4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4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4"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2:11" x14ac:dyDescent="0.4"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2:11" x14ac:dyDescent="0.4"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2:11" x14ac:dyDescent="0.4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2:11" x14ac:dyDescent="0.4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2:11" x14ac:dyDescent="0.4"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2:11" x14ac:dyDescent="0.4">
      <c r="B38" s="49"/>
      <c r="C38" s="49"/>
      <c r="D38" s="49"/>
      <c r="E38" s="49"/>
      <c r="F38" s="49"/>
      <c r="G38" s="49"/>
      <c r="H38" s="49"/>
      <c r="I38" s="49"/>
      <c r="J38" s="49"/>
      <c r="K38" s="49"/>
    </row>
  </sheetData>
  <protectedRanges>
    <protectedRange sqref="F6 F8:F9" name="範囲1_2_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&amp;R別紙2-8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21</vt:i4>
      </vt:variant>
    </vt:vector>
  </HeadingPairs>
  <TitlesOfParts>
    <vt:vector size="21" baseType="lpstr">
      <vt:lpstr>総括表</vt:lpstr>
      <vt:lpstr>1垂井町役場庁舎○</vt:lpstr>
      <vt:lpstr>2垂井町立岩手小学校○</vt:lpstr>
      <vt:lpstr>3垂井町立府中小学校○</vt:lpstr>
      <vt:lpstr>4垂井町立垂井小学校○</vt:lpstr>
      <vt:lpstr>5垂井町立宮代小学校○ </vt:lpstr>
      <vt:lpstr>6垂井町立東小学校○</vt:lpstr>
      <vt:lpstr>7垂井町立表佐小学校○</vt:lpstr>
      <vt:lpstr>8垂井町立合原小学校○</vt:lpstr>
      <vt:lpstr>9垂井町立北中学校○</vt:lpstr>
      <vt:lpstr>10垂井町立不破中学校○</vt:lpstr>
      <vt:lpstr>11垂井町タルイピアセンター○</vt:lpstr>
      <vt:lpstr>12垂井町文化会館○</vt:lpstr>
      <vt:lpstr>13垂井町保健センター○</vt:lpstr>
      <vt:lpstr>14垂井町立垂井東こども園○</vt:lpstr>
      <vt:lpstr>15垂井町朝倉運動公園野球場○</vt:lpstr>
      <vt:lpstr>16垂井町朝倉町民体育館○</vt:lpstr>
      <vt:lpstr>17垂井町斎場○</vt:lpstr>
      <vt:lpstr>18垂井町立垂井こども園</vt:lpstr>
      <vt:lpstr>19垂井町学校給食センター</vt:lpstr>
      <vt:lpstr>20垂井町垂井駅　自由通路　南広場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tarui</dc:creator>
  <cp:lastModifiedBy>Administrator</cp:lastModifiedBy>
  <cp:lastPrinted>2026-04-28T12:09:49Z</cp:lastPrinted>
  <dcterms:created xsi:type="dcterms:W3CDTF">2023-04-22T00:39:03Z</dcterms:created>
  <dcterms:modified xsi:type="dcterms:W3CDTF">2026-04-28T13:01:24Z</dcterms:modified>
</cp:coreProperties>
</file>