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ui\Desktop\R7管財係\【5月中旬入札】電力契約\1高圧電力(庁舎ほか)\施行決裁\"/>
    </mc:Choice>
  </mc:AlternateContent>
  <xr:revisionPtr revIDLastSave="0" documentId="13_ncr:1_{B0F98A10-2EF4-4F68-98FE-5A17D4B9DFF8}" xr6:coauthVersionLast="45" xr6:coauthVersionMax="45" xr10:uidLastSave="{00000000-0000-0000-0000-000000000000}"/>
  <bookViews>
    <workbookView xWindow="5295" yWindow="90" windowWidth="15240" windowHeight="10650" xr2:uid="{97539709-DBFB-4C3E-8C0E-02688E0380ED}"/>
  </bookViews>
  <sheets>
    <sheet name="【別紙2】総括表" sheetId="1" r:id="rId1"/>
    <sheet name="1垂井町役場庁舎" sheetId="2" r:id="rId2"/>
    <sheet name="2垂井町立岩手小学校" sheetId="3" r:id="rId3"/>
    <sheet name="3垂井町立府中小学校" sheetId="4" r:id="rId4"/>
    <sheet name="4垂井町立垂井小学校" sheetId="5" r:id="rId5"/>
    <sheet name="5垂井町立宮代小学校 " sheetId="6" r:id="rId6"/>
    <sheet name="6垂井町立東小学校 " sheetId="7" r:id="rId7"/>
    <sheet name="7垂井町立表佐小学校" sheetId="8" r:id="rId8"/>
    <sheet name="8垂井町立合原小学校" sheetId="9" r:id="rId9"/>
    <sheet name="9垂井町立北中学校" sheetId="10" r:id="rId10"/>
    <sheet name="10垂井町立不破中学校" sheetId="11" r:id="rId11"/>
    <sheet name="11垂井町タルイピアセンター" sheetId="13" r:id="rId12"/>
    <sheet name="12垂井町文化会館" sheetId="14" r:id="rId13"/>
    <sheet name="13垂井町保健センター" sheetId="15" r:id="rId14"/>
    <sheet name="14垂井町立垂井東こども園" sheetId="16" r:id="rId15"/>
    <sheet name="15垂井町朝倉運動公園野球場" sheetId="17" r:id="rId16"/>
    <sheet name="16垂井町朝倉町民体育館" sheetId="18" r:id="rId17"/>
    <sheet name="17垂井町斎場" sheetId="19" r:id="rId18"/>
    <sheet name="18垂井町立垂井こども園" sheetId="20" r:id="rId19"/>
    <sheet name="19垂井町学校給食センター" sheetId="21" r:id="rId20"/>
    <sheet name="20垂井町垂井駅　自由通路　南広場" sheetId="22" r:id="rId2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K30" i="1"/>
  <c r="J30" i="1"/>
  <c r="F30" i="1"/>
  <c r="I29" i="1" l="1"/>
  <c r="H29" i="1"/>
  <c r="D30" i="1"/>
  <c r="F29" i="1"/>
  <c r="D29" i="1"/>
  <c r="I28" i="1"/>
  <c r="H28" i="1"/>
  <c r="F28" i="1"/>
  <c r="D28" i="1"/>
  <c r="I27" i="1"/>
  <c r="H27" i="1"/>
  <c r="F27" i="1"/>
  <c r="D27" i="1"/>
  <c r="I26" i="1"/>
  <c r="H26" i="1"/>
  <c r="F26" i="1"/>
  <c r="D26" i="1"/>
  <c r="I25" i="1"/>
  <c r="H25" i="1"/>
  <c r="F25" i="1"/>
  <c r="D25" i="1"/>
  <c r="I24" i="1"/>
  <c r="H24" i="1"/>
  <c r="F24" i="1"/>
  <c r="D24" i="1"/>
  <c r="I23" i="1"/>
  <c r="H23" i="1"/>
  <c r="F23" i="1"/>
  <c r="D23" i="1"/>
  <c r="I22" i="1"/>
  <c r="H22" i="1"/>
  <c r="F22" i="1"/>
  <c r="D22" i="1"/>
  <c r="I21" i="1"/>
  <c r="H21" i="1"/>
  <c r="F21" i="1"/>
  <c r="D21" i="1"/>
  <c r="I20" i="1"/>
  <c r="H20" i="1"/>
  <c r="F20" i="1"/>
  <c r="D20" i="1"/>
  <c r="I19" i="1"/>
  <c r="H19" i="1"/>
  <c r="F19" i="1"/>
  <c r="D19" i="1"/>
  <c r="I18" i="1"/>
  <c r="H18" i="1"/>
  <c r="F18" i="1"/>
  <c r="D18" i="1"/>
  <c r="I17" i="1"/>
  <c r="H17" i="1"/>
  <c r="F17" i="1"/>
  <c r="D17" i="1"/>
  <c r="I16" i="1"/>
  <c r="H16" i="1"/>
  <c r="F16" i="1"/>
  <c r="D16" i="1"/>
  <c r="I15" i="1"/>
  <c r="H15" i="1"/>
  <c r="F15" i="1"/>
  <c r="D15" i="1"/>
  <c r="I14" i="1"/>
  <c r="H14" i="1"/>
  <c r="F14" i="1"/>
  <c r="D14" i="1"/>
  <c r="I13" i="1"/>
  <c r="H13" i="1"/>
  <c r="F13" i="1"/>
  <c r="D13" i="1"/>
  <c r="I12" i="1"/>
  <c r="H12" i="1"/>
  <c r="F12" i="1"/>
  <c r="D12" i="1"/>
  <c r="I11" i="1"/>
  <c r="H11" i="1"/>
  <c r="G11" i="1"/>
  <c r="F11" i="1"/>
  <c r="D11" i="1"/>
  <c r="F26" i="22" l="1"/>
  <c r="E26" i="22"/>
  <c r="D26" i="22"/>
  <c r="J25" i="22"/>
  <c r="G25" i="22"/>
  <c r="I25" i="22" s="1"/>
  <c r="J24" i="22"/>
  <c r="G24" i="22"/>
  <c r="I24" i="22" s="1"/>
  <c r="J23" i="22"/>
  <c r="G23" i="22"/>
  <c r="I23" i="22" s="1"/>
  <c r="J22" i="22"/>
  <c r="G22" i="22"/>
  <c r="I22" i="22" s="1"/>
  <c r="J21" i="22"/>
  <c r="G21" i="22"/>
  <c r="I21" i="22" s="1"/>
  <c r="J20" i="22"/>
  <c r="G20" i="22"/>
  <c r="I20" i="22" s="1"/>
  <c r="J19" i="22"/>
  <c r="G19" i="22"/>
  <c r="I19" i="22" s="1"/>
  <c r="J18" i="22"/>
  <c r="G18" i="22"/>
  <c r="I18" i="22" s="1"/>
  <c r="J17" i="22"/>
  <c r="G17" i="22"/>
  <c r="I17" i="22" s="1"/>
  <c r="J16" i="22"/>
  <c r="G16" i="22"/>
  <c r="I16" i="22" s="1"/>
  <c r="J15" i="22"/>
  <c r="G15" i="22"/>
  <c r="I15" i="22" s="1"/>
  <c r="J14" i="22"/>
  <c r="G14" i="22"/>
  <c r="F26" i="21"/>
  <c r="E26" i="21"/>
  <c r="D26" i="21"/>
  <c r="J25" i="21"/>
  <c r="G25" i="21"/>
  <c r="I25" i="21" s="1"/>
  <c r="J24" i="21"/>
  <c r="G24" i="21"/>
  <c r="I24" i="21" s="1"/>
  <c r="J23" i="21"/>
  <c r="G23" i="21"/>
  <c r="I23" i="21" s="1"/>
  <c r="J22" i="21"/>
  <c r="G22" i="21"/>
  <c r="I22" i="21" s="1"/>
  <c r="J21" i="21"/>
  <c r="G21" i="21"/>
  <c r="I21" i="21" s="1"/>
  <c r="J20" i="21"/>
  <c r="G20" i="21"/>
  <c r="I20" i="21" s="1"/>
  <c r="J19" i="21"/>
  <c r="G19" i="21"/>
  <c r="I19" i="21" s="1"/>
  <c r="J18" i="21"/>
  <c r="G18" i="21"/>
  <c r="I18" i="21" s="1"/>
  <c r="J17" i="21"/>
  <c r="G17" i="21"/>
  <c r="I17" i="21" s="1"/>
  <c r="J16" i="21"/>
  <c r="G16" i="21"/>
  <c r="I16" i="21" s="1"/>
  <c r="J15" i="21"/>
  <c r="G15" i="21"/>
  <c r="I15" i="21" s="1"/>
  <c r="J14" i="21"/>
  <c r="G14" i="21"/>
  <c r="F26" i="20"/>
  <c r="E26" i="20"/>
  <c r="D26" i="20"/>
  <c r="J25" i="20"/>
  <c r="G25" i="20"/>
  <c r="I25" i="20" s="1"/>
  <c r="J24" i="20"/>
  <c r="G24" i="20"/>
  <c r="I24" i="20" s="1"/>
  <c r="J23" i="20"/>
  <c r="G23" i="20"/>
  <c r="I23" i="20" s="1"/>
  <c r="J22" i="20"/>
  <c r="G22" i="20"/>
  <c r="I22" i="20" s="1"/>
  <c r="J21" i="20"/>
  <c r="G21" i="20"/>
  <c r="I21" i="20" s="1"/>
  <c r="J20" i="20"/>
  <c r="G20" i="20"/>
  <c r="I20" i="20" s="1"/>
  <c r="J19" i="20"/>
  <c r="G19" i="20"/>
  <c r="I19" i="20" s="1"/>
  <c r="J18" i="20"/>
  <c r="G18" i="20"/>
  <c r="I18" i="20" s="1"/>
  <c r="J17" i="20"/>
  <c r="G17" i="20"/>
  <c r="I17" i="20" s="1"/>
  <c r="J16" i="20"/>
  <c r="G16" i="20"/>
  <c r="I16" i="20" s="1"/>
  <c r="J15" i="20"/>
  <c r="G15" i="20"/>
  <c r="I15" i="20" s="1"/>
  <c r="J14" i="20"/>
  <c r="G14" i="20"/>
  <c r="I14" i="20" s="1"/>
  <c r="F26" i="19"/>
  <c r="E26" i="19"/>
  <c r="D26" i="19"/>
  <c r="J25" i="19"/>
  <c r="G25" i="19"/>
  <c r="I25" i="19" s="1"/>
  <c r="J24" i="19"/>
  <c r="G24" i="19"/>
  <c r="I24" i="19" s="1"/>
  <c r="J23" i="19"/>
  <c r="G23" i="19"/>
  <c r="I23" i="19" s="1"/>
  <c r="J22" i="19"/>
  <c r="G22" i="19"/>
  <c r="I22" i="19" s="1"/>
  <c r="J21" i="19"/>
  <c r="G21" i="19"/>
  <c r="I21" i="19" s="1"/>
  <c r="J20" i="19"/>
  <c r="G20" i="19"/>
  <c r="I20" i="19" s="1"/>
  <c r="J19" i="19"/>
  <c r="G19" i="19"/>
  <c r="I19" i="19" s="1"/>
  <c r="J18" i="19"/>
  <c r="G18" i="19"/>
  <c r="I18" i="19" s="1"/>
  <c r="J17" i="19"/>
  <c r="G17" i="19"/>
  <c r="I17" i="19" s="1"/>
  <c r="J16" i="19"/>
  <c r="G16" i="19"/>
  <c r="I16" i="19" s="1"/>
  <c r="J15" i="19"/>
  <c r="G15" i="19"/>
  <c r="I15" i="19" s="1"/>
  <c r="J14" i="19"/>
  <c r="G14" i="19"/>
  <c r="F26" i="18"/>
  <c r="E26" i="18"/>
  <c r="D26" i="18"/>
  <c r="J25" i="18"/>
  <c r="G25" i="18"/>
  <c r="I25" i="18" s="1"/>
  <c r="J24" i="18"/>
  <c r="G24" i="18"/>
  <c r="I24" i="18" s="1"/>
  <c r="J23" i="18"/>
  <c r="G23" i="18"/>
  <c r="I23" i="18" s="1"/>
  <c r="J22" i="18"/>
  <c r="G22" i="18"/>
  <c r="I22" i="18" s="1"/>
  <c r="J21" i="18"/>
  <c r="G21" i="18"/>
  <c r="I21" i="18" s="1"/>
  <c r="J20" i="18"/>
  <c r="G20" i="18"/>
  <c r="I20" i="18" s="1"/>
  <c r="J19" i="18"/>
  <c r="G19" i="18"/>
  <c r="I19" i="18" s="1"/>
  <c r="J18" i="18"/>
  <c r="G18" i="18"/>
  <c r="I18" i="18" s="1"/>
  <c r="J17" i="18"/>
  <c r="G17" i="18"/>
  <c r="I17" i="18" s="1"/>
  <c r="J16" i="18"/>
  <c r="G16" i="18"/>
  <c r="I16" i="18" s="1"/>
  <c r="J15" i="18"/>
  <c r="G15" i="18"/>
  <c r="I15" i="18" s="1"/>
  <c r="J14" i="18"/>
  <c r="G14" i="18"/>
  <c r="I14" i="18" s="1"/>
  <c r="F26" i="17"/>
  <c r="E26" i="17"/>
  <c r="D26" i="17"/>
  <c r="J25" i="17"/>
  <c r="G25" i="17"/>
  <c r="I25" i="17" s="1"/>
  <c r="J24" i="17"/>
  <c r="G24" i="17"/>
  <c r="I24" i="17" s="1"/>
  <c r="J23" i="17"/>
  <c r="G23" i="17"/>
  <c r="I23" i="17" s="1"/>
  <c r="J22" i="17"/>
  <c r="G22" i="17"/>
  <c r="I22" i="17" s="1"/>
  <c r="J21" i="17"/>
  <c r="G21" i="17"/>
  <c r="I21" i="17" s="1"/>
  <c r="J20" i="17"/>
  <c r="G20" i="17"/>
  <c r="I20" i="17" s="1"/>
  <c r="K20" i="17" s="1"/>
  <c r="J19" i="17"/>
  <c r="G19" i="17"/>
  <c r="I19" i="17" s="1"/>
  <c r="J18" i="17"/>
  <c r="G18" i="17"/>
  <c r="I18" i="17" s="1"/>
  <c r="J17" i="17"/>
  <c r="G17" i="17"/>
  <c r="I17" i="17" s="1"/>
  <c r="J16" i="17"/>
  <c r="G16" i="17"/>
  <c r="I16" i="17" s="1"/>
  <c r="J15" i="17"/>
  <c r="G15" i="17"/>
  <c r="I15" i="17" s="1"/>
  <c r="J14" i="17"/>
  <c r="G14" i="17"/>
  <c r="I14" i="17" s="1"/>
  <c r="F26" i="16"/>
  <c r="E26" i="16"/>
  <c r="D26" i="16"/>
  <c r="J25" i="16"/>
  <c r="G25" i="16"/>
  <c r="I25" i="16" s="1"/>
  <c r="J24" i="16"/>
  <c r="G24" i="16"/>
  <c r="I24" i="16" s="1"/>
  <c r="J23" i="16"/>
  <c r="G23" i="16"/>
  <c r="I23" i="16" s="1"/>
  <c r="J22" i="16"/>
  <c r="G22" i="16"/>
  <c r="I22" i="16" s="1"/>
  <c r="J21" i="16"/>
  <c r="G21" i="16"/>
  <c r="I21" i="16" s="1"/>
  <c r="J20" i="16"/>
  <c r="G20" i="16"/>
  <c r="I20" i="16" s="1"/>
  <c r="J19" i="16"/>
  <c r="G19" i="16"/>
  <c r="I19" i="16" s="1"/>
  <c r="J18" i="16"/>
  <c r="G18" i="16"/>
  <c r="I18" i="16" s="1"/>
  <c r="J17" i="16"/>
  <c r="G17" i="16"/>
  <c r="I17" i="16" s="1"/>
  <c r="J16" i="16"/>
  <c r="G16" i="16"/>
  <c r="I16" i="16" s="1"/>
  <c r="J15" i="16"/>
  <c r="G15" i="16"/>
  <c r="I15" i="16" s="1"/>
  <c r="J14" i="16"/>
  <c r="G14" i="16"/>
  <c r="F26" i="15"/>
  <c r="E26" i="15"/>
  <c r="D26" i="15"/>
  <c r="J25" i="15"/>
  <c r="G25" i="15"/>
  <c r="I25" i="15" s="1"/>
  <c r="J24" i="15"/>
  <c r="G24" i="15"/>
  <c r="I24" i="15" s="1"/>
  <c r="J23" i="15"/>
  <c r="G23" i="15"/>
  <c r="I23" i="15" s="1"/>
  <c r="J22" i="15"/>
  <c r="G22" i="15"/>
  <c r="I22" i="15" s="1"/>
  <c r="J21" i="15"/>
  <c r="G21" i="15"/>
  <c r="I21" i="15" s="1"/>
  <c r="J20" i="15"/>
  <c r="G20" i="15"/>
  <c r="I20" i="15" s="1"/>
  <c r="J19" i="15"/>
  <c r="G19" i="15"/>
  <c r="I19" i="15" s="1"/>
  <c r="J18" i="15"/>
  <c r="G18" i="15"/>
  <c r="I18" i="15" s="1"/>
  <c r="J17" i="15"/>
  <c r="G17" i="15"/>
  <c r="I17" i="15" s="1"/>
  <c r="J16" i="15"/>
  <c r="I16" i="15"/>
  <c r="G16" i="15"/>
  <c r="J15" i="15"/>
  <c r="G15" i="15"/>
  <c r="I15" i="15" s="1"/>
  <c r="J14" i="15"/>
  <c r="G14" i="15"/>
  <c r="F26" i="14"/>
  <c r="E26" i="14"/>
  <c r="D26" i="14"/>
  <c r="J25" i="14"/>
  <c r="G25" i="14"/>
  <c r="I25" i="14" s="1"/>
  <c r="J24" i="14"/>
  <c r="G24" i="14"/>
  <c r="I24" i="14" s="1"/>
  <c r="J23" i="14"/>
  <c r="G23" i="14"/>
  <c r="I23" i="14" s="1"/>
  <c r="J22" i="14"/>
  <c r="G22" i="14"/>
  <c r="I22" i="14" s="1"/>
  <c r="J21" i="14"/>
  <c r="G21" i="14"/>
  <c r="I21" i="14" s="1"/>
  <c r="J20" i="14"/>
  <c r="G20" i="14"/>
  <c r="I20" i="14" s="1"/>
  <c r="J19" i="14"/>
  <c r="G19" i="14"/>
  <c r="I19" i="14" s="1"/>
  <c r="J18" i="14"/>
  <c r="G18" i="14"/>
  <c r="I18" i="14" s="1"/>
  <c r="J17" i="14"/>
  <c r="G17" i="14"/>
  <c r="I17" i="14" s="1"/>
  <c r="J16" i="14"/>
  <c r="G16" i="14"/>
  <c r="I16" i="14" s="1"/>
  <c r="J15" i="14"/>
  <c r="G15" i="14"/>
  <c r="I15" i="14" s="1"/>
  <c r="J14" i="14"/>
  <c r="G14" i="14"/>
  <c r="F26" i="13"/>
  <c r="E26" i="13"/>
  <c r="D26" i="13"/>
  <c r="J25" i="13"/>
  <c r="G25" i="13"/>
  <c r="I25" i="13" s="1"/>
  <c r="J24" i="13"/>
  <c r="G24" i="13"/>
  <c r="I24" i="13" s="1"/>
  <c r="J23" i="13"/>
  <c r="G23" i="13"/>
  <c r="I23" i="13" s="1"/>
  <c r="J22" i="13"/>
  <c r="G22" i="13"/>
  <c r="I22" i="13" s="1"/>
  <c r="J21" i="13"/>
  <c r="G21" i="13"/>
  <c r="I21" i="13" s="1"/>
  <c r="J20" i="13"/>
  <c r="G20" i="13"/>
  <c r="I20" i="13" s="1"/>
  <c r="J19" i="13"/>
  <c r="G19" i="13"/>
  <c r="I19" i="13" s="1"/>
  <c r="J18" i="13"/>
  <c r="G18" i="13"/>
  <c r="I18" i="13" s="1"/>
  <c r="J17" i="13"/>
  <c r="G17" i="13"/>
  <c r="I17" i="13" s="1"/>
  <c r="J16" i="13"/>
  <c r="G16" i="13"/>
  <c r="I16" i="13" s="1"/>
  <c r="J15" i="13"/>
  <c r="G15" i="13"/>
  <c r="I15" i="13" s="1"/>
  <c r="J14" i="13"/>
  <c r="G14" i="13"/>
  <c r="F26" i="11"/>
  <c r="E26" i="11"/>
  <c r="D26" i="11"/>
  <c r="J25" i="11"/>
  <c r="G25" i="11"/>
  <c r="I25" i="11" s="1"/>
  <c r="J24" i="11"/>
  <c r="G24" i="11"/>
  <c r="I24" i="11" s="1"/>
  <c r="J23" i="11"/>
  <c r="G23" i="11"/>
  <c r="I23" i="11" s="1"/>
  <c r="J22" i="11"/>
  <c r="G22" i="11"/>
  <c r="I22" i="11" s="1"/>
  <c r="J21" i="11"/>
  <c r="G21" i="11"/>
  <c r="I21" i="11" s="1"/>
  <c r="J20" i="11"/>
  <c r="G20" i="11"/>
  <c r="I20" i="11" s="1"/>
  <c r="J19" i="11"/>
  <c r="G19" i="11"/>
  <c r="I19" i="11" s="1"/>
  <c r="J18" i="11"/>
  <c r="G18" i="11"/>
  <c r="I18" i="11" s="1"/>
  <c r="J17" i="11"/>
  <c r="G17" i="11"/>
  <c r="I17" i="11" s="1"/>
  <c r="J16" i="11"/>
  <c r="G16" i="11"/>
  <c r="I16" i="11" s="1"/>
  <c r="J15" i="11"/>
  <c r="G15" i="11"/>
  <c r="I15" i="11" s="1"/>
  <c r="J14" i="11"/>
  <c r="G14" i="11"/>
  <c r="F26" i="10"/>
  <c r="E26" i="10"/>
  <c r="D26" i="10"/>
  <c r="J25" i="10"/>
  <c r="G25" i="10"/>
  <c r="I25" i="10" s="1"/>
  <c r="J24" i="10"/>
  <c r="G24" i="10"/>
  <c r="I24" i="10" s="1"/>
  <c r="J23" i="10"/>
  <c r="G23" i="10"/>
  <c r="I23" i="10" s="1"/>
  <c r="J22" i="10"/>
  <c r="G22" i="10"/>
  <c r="I22" i="10" s="1"/>
  <c r="J21" i="10"/>
  <c r="G21" i="10"/>
  <c r="I21" i="10" s="1"/>
  <c r="J20" i="10"/>
  <c r="G20" i="10"/>
  <c r="I20" i="10" s="1"/>
  <c r="J19" i="10"/>
  <c r="G19" i="10"/>
  <c r="I19" i="10" s="1"/>
  <c r="J18" i="10"/>
  <c r="G18" i="10"/>
  <c r="I18" i="10" s="1"/>
  <c r="J17" i="10"/>
  <c r="G17" i="10"/>
  <c r="I17" i="10" s="1"/>
  <c r="J16" i="10"/>
  <c r="G16" i="10"/>
  <c r="I16" i="10" s="1"/>
  <c r="J15" i="10"/>
  <c r="G15" i="10"/>
  <c r="I15" i="10" s="1"/>
  <c r="J14" i="10"/>
  <c r="G14" i="10"/>
  <c r="F26" i="9"/>
  <c r="E26" i="9"/>
  <c r="D26" i="9"/>
  <c r="J25" i="9"/>
  <c r="G25" i="9"/>
  <c r="I25" i="9" s="1"/>
  <c r="J24" i="9"/>
  <c r="G24" i="9"/>
  <c r="I24" i="9" s="1"/>
  <c r="J23" i="9"/>
  <c r="G23" i="9"/>
  <c r="I23" i="9" s="1"/>
  <c r="J22" i="9"/>
  <c r="G22" i="9"/>
  <c r="I22" i="9" s="1"/>
  <c r="J21" i="9"/>
  <c r="G21" i="9"/>
  <c r="I21" i="9" s="1"/>
  <c r="J20" i="9"/>
  <c r="G20" i="9"/>
  <c r="I20" i="9" s="1"/>
  <c r="J19" i="9"/>
  <c r="G19" i="9"/>
  <c r="I19" i="9" s="1"/>
  <c r="J18" i="9"/>
  <c r="G18" i="9"/>
  <c r="I18" i="9" s="1"/>
  <c r="J17" i="9"/>
  <c r="G17" i="9"/>
  <c r="I17" i="9" s="1"/>
  <c r="J16" i="9"/>
  <c r="G16" i="9"/>
  <c r="I16" i="9" s="1"/>
  <c r="J15" i="9"/>
  <c r="G15" i="9"/>
  <c r="I15" i="9" s="1"/>
  <c r="J14" i="9"/>
  <c r="G14" i="9"/>
  <c r="F26" i="8"/>
  <c r="E26" i="8"/>
  <c r="D26" i="8"/>
  <c r="J25" i="8"/>
  <c r="G25" i="8"/>
  <c r="I25" i="8" s="1"/>
  <c r="J24" i="8"/>
  <c r="G24" i="8"/>
  <c r="I24" i="8" s="1"/>
  <c r="J23" i="8"/>
  <c r="G23" i="8"/>
  <c r="I23" i="8" s="1"/>
  <c r="J22" i="8"/>
  <c r="G22" i="8"/>
  <c r="I22" i="8" s="1"/>
  <c r="J21" i="8"/>
  <c r="G21" i="8"/>
  <c r="I21" i="8" s="1"/>
  <c r="J20" i="8"/>
  <c r="G20" i="8"/>
  <c r="I20" i="8" s="1"/>
  <c r="J19" i="8"/>
  <c r="G19" i="8"/>
  <c r="I19" i="8" s="1"/>
  <c r="J18" i="8"/>
  <c r="G18" i="8"/>
  <c r="I18" i="8" s="1"/>
  <c r="J17" i="8"/>
  <c r="G17" i="8"/>
  <c r="I17" i="8" s="1"/>
  <c r="J16" i="8"/>
  <c r="G16" i="8"/>
  <c r="I16" i="8" s="1"/>
  <c r="J15" i="8"/>
  <c r="G15" i="8"/>
  <c r="I15" i="8" s="1"/>
  <c r="J14" i="8"/>
  <c r="G14" i="8"/>
  <c r="F26" i="7"/>
  <c r="E26" i="7"/>
  <c r="D26" i="7"/>
  <c r="J25" i="7"/>
  <c r="G25" i="7"/>
  <c r="I25" i="7" s="1"/>
  <c r="J24" i="7"/>
  <c r="G24" i="7"/>
  <c r="I24" i="7" s="1"/>
  <c r="J23" i="7"/>
  <c r="G23" i="7"/>
  <c r="I23" i="7" s="1"/>
  <c r="J22" i="7"/>
  <c r="G22" i="7"/>
  <c r="I22" i="7" s="1"/>
  <c r="J21" i="7"/>
  <c r="G21" i="7"/>
  <c r="I21" i="7" s="1"/>
  <c r="J20" i="7"/>
  <c r="G20" i="7"/>
  <c r="I20" i="7" s="1"/>
  <c r="J19" i="7"/>
  <c r="G19" i="7"/>
  <c r="I19" i="7" s="1"/>
  <c r="J18" i="7"/>
  <c r="G18" i="7"/>
  <c r="I18" i="7" s="1"/>
  <c r="J17" i="7"/>
  <c r="G17" i="7"/>
  <c r="I17" i="7" s="1"/>
  <c r="J16" i="7"/>
  <c r="G16" i="7"/>
  <c r="I16" i="7" s="1"/>
  <c r="J15" i="7"/>
  <c r="G15" i="7"/>
  <c r="I15" i="7" s="1"/>
  <c r="J14" i="7"/>
  <c r="G14" i="7"/>
  <c r="I14" i="7" s="1"/>
  <c r="F26" i="6"/>
  <c r="E26" i="6"/>
  <c r="D26" i="6"/>
  <c r="J25" i="6"/>
  <c r="G25" i="6"/>
  <c r="I25" i="6" s="1"/>
  <c r="J24" i="6"/>
  <c r="G24" i="6"/>
  <c r="I24" i="6" s="1"/>
  <c r="J23" i="6"/>
  <c r="I23" i="6"/>
  <c r="G23" i="6"/>
  <c r="J22" i="6"/>
  <c r="G22" i="6"/>
  <c r="I22" i="6" s="1"/>
  <c r="J21" i="6"/>
  <c r="G21" i="6"/>
  <c r="I21" i="6" s="1"/>
  <c r="J20" i="6"/>
  <c r="G20" i="6"/>
  <c r="I20" i="6" s="1"/>
  <c r="J19" i="6"/>
  <c r="G19" i="6"/>
  <c r="I19" i="6" s="1"/>
  <c r="J18" i="6"/>
  <c r="G18" i="6"/>
  <c r="I18" i="6" s="1"/>
  <c r="K18" i="6" s="1"/>
  <c r="J17" i="6"/>
  <c r="G17" i="6"/>
  <c r="I17" i="6" s="1"/>
  <c r="J16" i="6"/>
  <c r="G16" i="6"/>
  <c r="I16" i="6" s="1"/>
  <c r="J15" i="6"/>
  <c r="G15" i="6"/>
  <c r="I15" i="6" s="1"/>
  <c r="J14" i="6"/>
  <c r="G14" i="6"/>
  <c r="F26" i="5"/>
  <c r="E26" i="5"/>
  <c r="D26" i="5"/>
  <c r="J25" i="5"/>
  <c r="G25" i="5"/>
  <c r="I25" i="5" s="1"/>
  <c r="J24" i="5"/>
  <c r="G24" i="5"/>
  <c r="I24" i="5" s="1"/>
  <c r="J23" i="5"/>
  <c r="G23" i="5"/>
  <c r="I23" i="5" s="1"/>
  <c r="J22" i="5"/>
  <c r="G22" i="5"/>
  <c r="I22" i="5" s="1"/>
  <c r="J21" i="5"/>
  <c r="G21" i="5"/>
  <c r="I21" i="5" s="1"/>
  <c r="J20" i="5"/>
  <c r="G20" i="5"/>
  <c r="I20" i="5" s="1"/>
  <c r="J19" i="5"/>
  <c r="G19" i="5"/>
  <c r="I19" i="5" s="1"/>
  <c r="J18" i="5"/>
  <c r="G18" i="5"/>
  <c r="I18" i="5" s="1"/>
  <c r="J17" i="5"/>
  <c r="G17" i="5"/>
  <c r="I17" i="5" s="1"/>
  <c r="J16" i="5"/>
  <c r="G16" i="5"/>
  <c r="I16" i="5" s="1"/>
  <c r="J15" i="5"/>
  <c r="G15" i="5"/>
  <c r="I15" i="5" s="1"/>
  <c r="J14" i="5"/>
  <c r="G14" i="5"/>
  <c r="F26" i="4"/>
  <c r="E26" i="4"/>
  <c r="D26" i="4"/>
  <c r="J25" i="4"/>
  <c r="G25" i="4"/>
  <c r="I25" i="4" s="1"/>
  <c r="J24" i="4"/>
  <c r="G24" i="4"/>
  <c r="I24" i="4" s="1"/>
  <c r="J23" i="4"/>
  <c r="G23" i="4"/>
  <c r="I23" i="4" s="1"/>
  <c r="J22" i="4"/>
  <c r="G22" i="4"/>
  <c r="I22" i="4" s="1"/>
  <c r="J21" i="4"/>
  <c r="G21" i="4"/>
  <c r="I21" i="4" s="1"/>
  <c r="J20" i="4"/>
  <c r="G20" i="4"/>
  <c r="I20" i="4" s="1"/>
  <c r="J19" i="4"/>
  <c r="G19" i="4"/>
  <c r="I19" i="4" s="1"/>
  <c r="J18" i="4"/>
  <c r="G18" i="4"/>
  <c r="I18" i="4" s="1"/>
  <c r="J17" i="4"/>
  <c r="I17" i="4"/>
  <c r="G17" i="4"/>
  <c r="J16" i="4"/>
  <c r="G16" i="4"/>
  <c r="I16" i="4" s="1"/>
  <c r="J15" i="4"/>
  <c r="G15" i="4"/>
  <c r="I15" i="4" s="1"/>
  <c r="J14" i="4"/>
  <c r="G14" i="4"/>
  <c r="F26" i="3"/>
  <c r="E26" i="3"/>
  <c r="D26" i="3"/>
  <c r="J25" i="3"/>
  <c r="G25" i="3"/>
  <c r="I25" i="3" s="1"/>
  <c r="J24" i="3"/>
  <c r="G24" i="3"/>
  <c r="I24" i="3" s="1"/>
  <c r="J23" i="3"/>
  <c r="G23" i="3"/>
  <c r="I23" i="3" s="1"/>
  <c r="J22" i="3"/>
  <c r="G22" i="3"/>
  <c r="I22" i="3" s="1"/>
  <c r="J21" i="3"/>
  <c r="G21" i="3"/>
  <c r="I21" i="3" s="1"/>
  <c r="J20" i="3"/>
  <c r="G20" i="3"/>
  <c r="I20" i="3" s="1"/>
  <c r="J19" i="3"/>
  <c r="G19" i="3"/>
  <c r="I19" i="3" s="1"/>
  <c r="J18" i="3"/>
  <c r="G18" i="3"/>
  <c r="I18" i="3" s="1"/>
  <c r="J17" i="3"/>
  <c r="G17" i="3"/>
  <c r="I17" i="3" s="1"/>
  <c r="J16" i="3"/>
  <c r="G16" i="3"/>
  <c r="I16" i="3" s="1"/>
  <c r="J15" i="3"/>
  <c r="G15" i="3"/>
  <c r="I15" i="3" s="1"/>
  <c r="J14" i="3"/>
  <c r="G14" i="3"/>
  <c r="J14" i="2"/>
  <c r="K18" i="14" l="1"/>
  <c r="D27" i="22"/>
  <c r="E30" i="1" s="1"/>
  <c r="G26" i="19"/>
  <c r="K23" i="13"/>
  <c r="K15" i="13"/>
  <c r="K24" i="6"/>
  <c r="K17" i="6"/>
  <c r="G26" i="21"/>
  <c r="K15" i="19"/>
  <c r="K21" i="19"/>
  <c r="K25" i="19"/>
  <c r="K16" i="19"/>
  <c r="K18" i="19"/>
  <c r="K20" i="19"/>
  <c r="K22" i="19"/>
  <c r="K16" i="13"/>
  <c r="K24" i="13"/>
  <c r="G26" i="9"/>
  <c r="K20" i="22"/>
  <c r="K22" i="22"/>
  <c r="J26" i="22"/>
  <c r="K19" i="22"/>
  <c r="K21" i="22"/>
  <c r="K15" i="22"/>
  <c r="K17" i="22"/>
  <c r="K24" i="22"/>
  <c r="K16" i="22"/>
  <c r="K18" i="22"/>
  <c r="K23" i="22"/>
  <c r="K25" i="22"/>
  <c r="G26" i="22"/>
  <c r="I14" i="22"/>
  <c r="I26" i="22" s="1"/>
  <c r="K16" i="21"/>
  <c r="K20" i="21"/>
  <c r="K22" i="21"/>
  <c r="K24" i="21"/>
  <c r="K19" i="21"/>
  <c r="K25" i="21"/>
  <c r="K23" i="21"/>
  <c r="K21" i="21"/>
  <c r="K18" i="21"/>
  <c r="D27" i="21"/>
  <c r="K17" i="21"/>
  <c r="J26" i="21"/>
  <c r="K15" i="21"/>
  <c r="I14" i="21"/>
  <c r="D27" i="20"/>
  <c r="J26" i="20"/>
  <c r="K18" i="20"/>
  <c r="K20" i="20"/>
  <c r="K19" i="20"/>
  <c r="K21" i="20"/>
  <c r="K15" i="20"/>
  <c r="K17" i="20"/>
  <c r="K22" i="20"/>
  <c r="K24" i="20"/>
  <c r="K16" i="20"/>
  <c r="K23" i="20"/>
  <c r="K25" i="20"/>
  <c r="G26" i="20"/>
  <c r="I26" i="20"/>
  <c r="K14" i="20"/>
  <c r="K24" i="19"/>
  <c r="K23" i="19"/>
  <c r="K19" i="19"/>
  <c r="D27" i="19"/>
  <c r="K17" i="19"/>
  <c r="J26" i="19"/>
  <c r="I14" i="19"/>
  <c r="K21" i="18"/>
  <c r="K25" i="18"/>
  <c r="K24" i="18"/>
  <c r="K23" i="18"/>
  <c r="K22" i="18"/>
  <c r="K20" i="18"/>
  <c r="K19" i="18"/>
  <c r="K18" i="18"/>
  <c r="K17" i="18"/>
  <c r="D27" i="18"/>
  <c r="K16" i="18"/>
  <c r="K15" i="18"/>
  <c r="J26" i="18"/>
  <c r="G26" i="18"/>
  <c r="I26" i="18"/>
  <c r="K14" i="18"/>
  <c r="K25" i="17"/>
  <c r="D27" i="17"/>
  <c r="K17" i="17"/>
  <c r="J26" i="17"/>
  <c r="K19" i="17"/>
  <c r="K22" i="17"/>
  <c r="K16" i="17"/>
  <c r="K21" i="17"/>
  <c r="K24" i="17"/>
  <c r="K15" i="17"/>
  <c r="K18" i="17"/>
  <c r="K23" i="17"/>
  <c r="G26" i="17"/>
  <c r="I26" i="17"/>
  <c r="K14" i="17"/>
  <c r="K15" i="16"/>
  <c r="G26" i="16"/>
  <c r="K25" i="16"/>
  <c r="K24" i="16"/>
  <c r="K23" i="16"/>
  <c r="K22" i="16"/>
  <c r="K21" i="16"/>
  <c r="K20" i="16"/>
  <c r="K19" i="16"/>
  <c r="K18" i="16"/>
  <c r="K17" i="16"/>
  <c r="D27" i="16"/>
  <c r="J26" i="16"/>
  <c r="K16" i="16"/>
  <c r="I14" i="16"/>
  <c r="I26" i="16" s="1"/>
  <c r="D27" i="15"/>
  <c r="K17" i="15"/>
  <c r="K25" i="15"/>
  <c r="K16" i="15"/>
  <c r="K20" i="15"/>
  <c r="K24" i="15"/>
  <c r="G26" i="15"/>
  <c r="K15" i="15"/>
  <c r="K19" i="15"/>
  <c r="K23" i="15"/>
  <c r="K21" i="15"/>
  <c r="K18" i="15"/>
  <c r="K22" i="15"/>
  <c r="I14" i="15"/>
  <c r="I26" i="15" s="1"/>
  <c r="J26" i="15"/>
  <c r="D27" i="14"/>
  <c r="G26" i="14"/>
  <c r="J26" i="14"/>
  <c r="K19" i="14"/>
  <c r="K24" i="14"/>
  <c r="K21" i="14"/>
  <c r="K15" i="14"/>
  <c r="K20" i="14"/>
  <c r="K23" i="14"/>
  <c r="K17" i="14"/>
  <c r="K22" i="14"/>
  <c r="K25" i="14"/>
  <c r="K16" i="14"/>
  <c r="I14" i="14"/>
  <c r="I26" i="14" s="1"/>
  <c r="G26" i="13"/>
  <c r="K25" i="13"/>
  <c r="K22" i="13"/>
  <c r="K21" i="13"/>
  <c r="K20" i="13"/>
  <c r="K19" i="13"/>
  <c r="K18" i="13"/>
  <c r="D27" i="13"/>
  <c r="K17" i="13"/>
  <c r="J26" i="13"/>
  <c r="I14" i="13"/>
  <c r="K18" i="11"/>
  <c r="K25" i="11"/>
  <c r="K24" i="11"/>
  <c r="K23" i="11"/>
  <c r="K22" i="11"/>
  <c r="K21" i="11"/>
  <c r="K20" i="11"/>
  <c r="K19" i="11"/>
  <c r="D27" i="11"/>
  <c r="J26" i="11"/>
  <c r="K17" i="11"/>
  <c r="K16" i="11"/>
  <c r="K15" i="11"/>
  <c r="G26" i="11"/>
  <c r="I14" i="11"/>
  <c r="I26" i="11" s="1"/>
  <c r="K14" i="11"/>
  <c r="K16" i="10"/>
  <c r="K15" i="10"/>
  <c r="K25" i="10"/>
  <c r="K24" i="10"/>
  <c r="K23" i="10"/>
  <c r="K22" i="10"/>
  <c r="K21" i="10"/>
  <c r="K20" i="10"/>
  <c r="K19" i="10"/>
  <c r="D27" i="10"/>
  <c r="K18" i="10"/>
  <c r="K17" i="10"/>
  <c r="J26" i="10"/>
  <c r="G26" i="10"/>
  <c r="I14" i="10"/>
  <c r="I26" i="10" s="1"/>
  <c r="D27" i="9"/>
  <c r="J26" i="9"/>
  <c r="K16" i="9"/>
  <c r="K18" i="9"/>
  <c r="K20" i="9"/>
  <c r="K22" i="9"/>
  <c r="K24" i="9"/>
  <c r="K15" i="9"/>
  <c r="K17" i="9"/>
  <c r="K19" i="9"/>
  <c r="K21" i="9"/>
  <c r="K23" i="9"/>
  <c r="K25" i="9"/>
  <c r="I14" i="9"/>
  <c r="K22" i="8"/>
  <c r="K20" i="8"/>
  <c r="D27" i="8"/>
  <c r="J26" i="8"/>
  <c r="K16" i="8"/>
  <c r="K18" i="8"/>
  <c r="K23" i="8"/>
  <c r="K25" i="8"/>
  <c r="K15" i="8"/>
  <c r="K17" i="8"/>
  <c r="K24" i="8"/>
  <c r="K19" i="8"/>
  <c r="K21" i="8"/>
  <c r="G26" i="8"/>
  <c r="I14" i="8"/>
  <c r="I26" i="8" s="1"/>
  <c r="K14" i="8"/>
  <c r="K18" i="7"/>
  <c r="K25" i="7"/>
  <c r="K24" i="7"/>
  <c r="K23" i="7"/>
  <c r="K22" i="7"/>
  <c r="K21" i="7"/>
  <c r="K20" i="7"/>
  <c r="K19" i="7"/>
  <c r="K17" i="7"/>
  <c r="K16" i="7"/>
  <c r="J26" i="7"/>
  <c r="K15" i="7"/>
  <c r="D27" i="7"/>
  <c r="G26" i="7"/>
  <c r="I26" i="7"/>
  <c r="K14" i="7"/>
  <c r="K25" i="6"/>
  <c r="K23" i="6"/>
  <c r="K22" i="6"/>
  <c r="K21" i="6"/>
  <c r="K20" i="6"/>
  <c r="K19" i="6"/>
  <c r="K16" i="6"/>
  <c r="K15" i="6"/>
  <c r="J26" i="6"/>
  <c r="D27" i="6"/>
  <c r="G26" i="6"/>
  <c r="I14" i="6"/>
  <c r="I26" i="6" s="1"/>
  <c r="D27" i="5"/>
  <c r="G26" i="5"/>
  <c r="J26" i="5"/>
  <c r="K16" i="5"/>
  <c r="K19" i="5"/>
  <c r="K24" i="5"/>
  <c r="K15" i="5"/>
  <c r="K20" i="5"/>
  <c r="K23" i="5"/>
  <c r="K18" i="5"/>
  <c r="K21" i="5"/>
  <c r="K17" i="5"/>
  <c r="K22" i="5"/>
  <c r="K25" i="5"/>
  <c r="I14" i="5"/>
  <c r="I26" i="5" s="1"/>
  <c r="K24" i="4"/>
  <c r="K21" i="4"/>
  <c r="D27" i="4"/>
  <c r="K19" i="4"/>
  <c r="K18" i="4"/>
  <c r="K17" i="4"/>
  <c r="K15" i="4"/>
  <c r="J26" i="4"/>
  <c r="K20" i="4"/>
  <c r="K23" i="4"/>
  <c r="K16" i="4"/>
  <c r="K22" i="4"/>
  <c r="K25" i="4"/>
  <c r="G26" i="4"/>
  <c r="I14" i="4"/>
  <c r="I26" i="4" s="1"/>
  <c r="D27" i="3"/>
  <c r="J26" i="3"/>
  <c r="K16" i="3"/>
  <c r="K18" i="3"/>
  <c r="K20" i="3"/>
  <c r="K22" i="3"/>
  <c r="K24" i="3"/>
  <c r="K15" i="3"/>
  <c r="K17" i="3"/>
  <c r="K19" i="3"/>
  <c r="K21" i="3"/>
  <c r="K23" i="3"/>
  <c r="K25" i="3"/>
  <c r="G26" i="3"/>
  <c r="I14" i="3"/>
  <c r="K14" i="3" s="1"/>
  <c r="I26" i="3"/>
  <c r="H14" i="2"/>
  <c r="G14" i="2"/>
  <c r="I14" i="2" s="1"/>
  <c r="F26" i="2"/>
  <c r="E26" i="2"/>
  <c r="D26" i="2"/>
  <c r="J25" i="2"/>
  <c r="H25" i="2"/>
  <c r="G25" i="2"/>
  <c r="I25" i="2" s="1"/>
  <c r="J24" i="2"/>
  <c r="H24" i="2"/>
  <c r="G24" i="2"/>
  <c r="J23" i="2"/>
  <c r="H23" i="2"/>
  <c r="G23" i="2"/>
  <c r="J22" i="2"/>
  <c r="H22" i="2"/>
  <c r="G22" i="2"/>
  <c r="J21" i="2"/>
  <c r="H21" i="2"/>
  <c r="G21" i="2"/>
  <c r="J20" i="2"/>
  <c r="H20" i="2"/>
  <c r="G20" i="2"/>
  <c r="J19" i="2"/>
  <c r="H19" i="2"/>
  <c r="G19" i="2"/>
  <c r="J18" i="2"/>
  <c r="H18" i="2"/>
  <c r="G18" i="2"/>
  <c r="J17" i="2"/>
  <c r="H17" i="2"/>
  <c r="G17" i="2"/>
  <c r="J16" i="2"/>
  <c r="H16" i="2"/>
  <c r="G16" i="2"/>
  <c r="J15" i="2"/>
  <c r="H15" i="2"/>
  <c r="G15" i="2"/>
  <c r="I19" i="2" l="1"/>
  <c r="I17" i="2"/>
  <c r="I16" i="2"/>
  <c r="I20" i="2"/>
  <c r="K20" i="2" s="1"/>
  <c r="K14" i="22"/>
  <c r="K26" i="22" s="1"/>
  <c r="J28" i="22" s="1"/>
  <c r="M30" i="1" s="1"/>
  <c r="I22" i="2"/>
  <c r="G2" i="22"/>
  <c r="G2" i="21"/>
  <c r="E29" i="1"/>
  <c r="G2" i="20"/>
  <c r="E28" i="1"/>
  <c r="G2" i="19"/>
  <c r="E27" i="1"/>
  <c r="G2" i="18"/>
  <c r="E26" i="1"/>
  <c r="G2" i="17"/>
  <c r="E25" i="1"/>
  <c r="G2" i="16"/>
  <c r="E24" i="1"/>
  <c r="G2" i="15"/>
  <c r="E23" i="1"/>
  <c r="G2" i="14"/>
  <c r="E22" i="1"/>
  <c r="G2" i="13"/>
  <c r="E21" i="1"/>
  <c r="G2" i="11"/>
  <c r="E20" i="1"/>
  <c r="G2" i="10"/>
  <c r="E19" i="1"/>
  <c r="G2" i="9"/>
  <c r="E18" i="1"/>
  <c r="G2" i="8"/>
  <c r="E17" i="1"/>
  <c r="G2" i="7"/>
  <c r="E16" i="1"/>
  <c r="G2" i="6"/>
  <c r="E15" i="1"/>
  <c r="G2" i="5"/>
  <c r="E14" i="1"/>
  <c r="K14" i="5"/>
  <c r="K26" i="5" s="1"/>
  <c r="J28" i="5" s="1"/>
  <c r="M14" i="1" s="1"/>
  <c r="G2" i="4"/>
  <c r="E13" i="1"/>
  <c r="G2" i="3"/>
  <c r="E12" i="1"/>
  <c r="I24" i="2"/>
  <c r="K24" i="2" s="1"/>
  <c r="I18" i="2"/>
  <c r="I26" i="21"/>
  <c r="K14" i="21"/>
  <c r="K26" i="21" s="1"/>
  <c r="J28" i="21" s="1"/>
  <c r="M29" i="1" s="1"/>
  <c r="K26" i="20"/>
  <c r="J28" i="20" s="1"/>
  <c r="M28" i="1" s="1"/>
  <c r="I26" i="19"/>
  <c r="K14" i="19"/>
  <c r="K26" i="19" s="1"/>
  <c r="J28" i="19" s="1"/>
  <c r="M27" i="1" s="1"/>
  <c r="K26" i="18"/>
  <c r="J28" i="18" s="1"/>
  <c r="M26" i="1" s="1"/>
  <c r="K26" i="17"/>
  <c r="J28" i="17" s="1"/>
  <c r="M25" i="1" s="1"/>
  <c r="K14" i="16"/>
  <c r="K26" i="16" s="1"/>
  <c r="J28" i="16" s="1"/>
  <c r="M24" i="1" s="1"/>
  <c r="K14" i="15"/>
  <c r="K26" i="15" s="1"/>
  <c r="J28" i="15" s="1"/>
  <c r="M23" i="1" s="1"/>
  <c r="K14" i="14"/>
  <c r="K26" i="14" s="1"/>
  <c r="J28" i="14" s="1"/>
  <c r="M22" i="1" s="1"/>
  <c r="I26" i="13"/>
  <c r="K14" i="13"/>
  <c r="K26" i="13" s="1"/>
  <c r="J28" i="13" s="1"/>
  <c r="M21" i="1" s="1"/>
  <c r="K26" i="11"/>
  <c r="J28" i="11" s="1"/>
  <c r="M20" i="1" s="1"/>
  <c r="K14" i="10"/>
  <c r="K26" i="10" s="1"/>
  <c r="J28" i="10" s="1"/>
  <c r="M19" i="1" s="1"/>
  <c r="I26" i="9"/>
  <c r="K14" i="9"/>
  <c r="K26" i="9" s="1"/>
  <c r="J28" i="9" s="1"/>
  <c r="M18" i="1" s="1"/>
  <c r="K26" i="8"/>
  <c r="J28" i="8" s="1"/>
  <c r="M17" i="1" s="1"/>
  <c r="K26" i="7"/>
  <c r="J28" i="7" s="1"/>
  <c r="M16" i="1" s="1"/>
  <c r="K14" i="6"/>
  <c r="K26" i="6" s="1"/>
  <c r="J28" i="6" s="1"/>
  <c r="M15" i="1" s="1"/>
  <c r="K14" i="4"/>
  <c r="K26" i="4" s="1"/>
  <c r="J28" i="4" s="1"/>
  <c r="M13" i="1" s="1"/>
  <c r="K26" i="3"/>
  <c r="J28" i="3" s="1"/>
  <c r="M12" i="1" s="1"/>
  <c r="K18" i="2"/>
  <c r="D27" i="2"/>
  <c r="K16" i="2"/>
  <c r="I21" i="2"/>
  <c r="K21" i="2" s="1"/>
  <c r="I23" i="2"/>
  <c r="K23" i="2" s="1"/>
  <c r="J26" i="2"/>
  <c r="K22" i="2"/>
  <c r="K25" i="2"/>
  <c r="K17" i="2"/>
  <c r="K19" i="2"/>
  <c r="I15" i="2"/>
  <c r="K15" i="2" s="1"/>
  <c r="H26" i="2"/>
  <c r="G26" i="2"/>
  <c r="K14" i="2"/>
  <c r="G2" i="2" l="1"/>
  <c r="E11" i="1"/>
  <c r="E31" i="1" s="1"/>
  <c r="K26" i="2"/>
  <c r="J28" i="2" s="1"/>
  <c r="M11" i="1" s="1"/>
  <c r="M31" i="1" s="1"/>
  <c r="I26" i="2"/>
</calcChain>
</file>

<file path=xl/sharedStrings.xml><?xml version="1.0" encoding="utf-8"?>
<sst xmlns="http://schemas.openxmlformats.org/spreadsheetml/2006/main" count="965" uniqueCount="142">
  <si>
    <t>No.</t>
    <phoneticPr fontId="1"/>
  </si>
  <si>
    <t>施設名称</t>
    <rPh sb="0" eb="2">
      <t>シセツ</t>
    </rPh>
    <rPh sb="2" eb="4">
      <t>メイショウ</t>
    </rPh>
    <phoneticPr fontId="1"/>
  </si>
  <si>
    <t>予定年間使用電力量
（kWh/年）</t>
    <rPh sb="0" eb="2">
      <t>ヨテイ</t>
    </rPh>
    <rPh sb="2" eb="4">
      <t>ネンカン</t>
    </rPh>
    <rPh sb="4" eb="6">
      <t>シヨウ</t>
    </rPh>
    <rPh sb="6" eb="9">
      <t>デンリョクリョウ</t>
    </rPh>
    <rPh sb="15" eb="16">
      <t>ネン</t>
    </rPh>
    <phoneticPr fontId="1"/>
  </si>
  <si>
    <t>単価</t>
    <rPh sb="0" eb="2">
      <t>タンカ</t>
    </rPh>
    <phoneticPr fontId="1"/>
  </si>
  <si>
    <t>契約電力
（kW）</t>
    <rPh sb="0" eb="2">
      <t>ケイヤク</t>
    </rPh>
    <rPh sb="2" eb="4">
      <t>デンリョク</t>
    </rPh>
    <phoneticPr fontId="1"/>
  </si>
  <si>
    <t>重負荷（kWh）</t>
    <rPh sb="0" eb="1">
      <t>ジュウ</t>
    </rPh>
    <rPh sb="1" eb="3">
      <t>フカ</t>
    </rPh>
    <phoneticPr fontId="1"/>
  </si>
  <si>
    <t>昼間（kWh）</t>
    <rPh sb="0" eb="2">
      <t>ヒルマ</t>
    </rPh>
    <phoneticPr fontId="1"/>
  </si>
  <si>
    <t>夜間（kWh）</t>
    <rPh sb="0" eb="2">
      <t>ヤカン</t>
    </rPh>
    <phoneticPr fontId="1"/>
  </si>
  <si>
    <t>基本料金（円：税込）</t>
    <rPh sb="0" eb="2">
      <t>キホン</t>
    </rPh>
    <rPh sb="2" eb="4">
      <t>リョウキン</t>
    </rPh>
    <rPh sb="5" eb="6">
      <t>エン</t>
    </rPh>
    <rPh sb="7" eb="9">
      <t>ゼイコ</t>
    </rPh>
    <phoneticPr fontId="1"/>
  </si>
  <si>
    <t>従量料金（円：税込）</t>
    <rPh sb="0" eb="2">
      <t>ジュウリョウ</t>
    </rPh>
    <rPh sb="2" eb="4">
      <t>リョウキン</t>
    </rPh>
    <rPh sb="5" eb="6">
      <t>エン</t>
    </rPh>
    <rPh sb="7" eb="9">
      <t>ゼイコ</t>
    </rPh>
    <phoneticPr fontId="1"/>
  </si>
  <si>
    <t>常時（円/kW/月）</t>
    <rPh sb="0" eb="2">
      <t>ジョウジ</t>
    </rPh>
    <phoneticPr fontId="1"/>
  </si>
  <si>
    <t>予備（円/kW/月）</t>
    <rPh sb="0" eb="2">
      <t>ヨビ</t>
    </rPh>
    <phoneticPr fontId="1"/>
  </si>
  <si>
    <t>夏季（円/kWh）</t>
    <rPh sb="0" eb="2">
      <t>カキ</t>
    </rPh>
    <phoneticPr fontId="1"/>
  </si>
  <si>
    <t>その他季（円/kWh）</t>
    <rPh sb="2" eb="3">
      <t>タ</t>
    </rPh>
    <rPh sb="3" eb="4">
      <t>キ</t>
    </rPh>
    <phoneticPr fontId="1"/>
  </si>
  <si>
    <t>年間想定電気料金
（円：税抜）</t>
    <rPh sb="0" eb="2">
      <t>ネンカン</t>
    </rPh>
    <rPh sb="2" eb="4">
      <t>ソウテイ</t>
    </rPh>
    <rPh sb="4" eb="6">
      <t>デンキ</t>
    </rPh>
    <rPh sb="6" eb="8">
      <t>リョウキン</t>
    </rPh>
    <rPh sb="10" eb="11">
      <t>エン</t>
    </rPh>
    <rPh sb="12" eb="14">
      <t>ゼイヌ</t>
    </rPh>
    <phoneticPr fontId="1"/>
  </si>
  <si>
    <t>垂井町役場庁舎</t>
    <rPh sb="0" eb="3">
      <t>タルイチョウ</t>
    </rPh>
    <rPh sb="3" eb="5">
      <t>ヤクバ</t>
    </rPh>
    <rPh sb="5" eb="7">
      <t>チョウシャ</t>
    </rPh>
    <phoneticPr fontId="1"/>
  </si>
  <si>
    <t>垂井町立岩手小学校</t>
    <rPh sb="0" eb="2">
      <t>タルイ</t>
    </rPh>
    <rPh sb="2" eb="4">
      <t>チョウリツ</t>
    </rPh>
    <rPh sb="4" eb="6">
      <t>イワテ</t>
    </rPh>
    <rPh sb="6" eb="9">
      <t>ショウガッコウ</t>
    </rPh>
    <phoneticPr fontId="1"/>
  </si>
  <si>
    <t>垂井町立府中小学校</t>
    <rPh sb="0" eb="2">
      <t>タルイ</t>
    </rPh>
    <rPh sb="2" eb="4">
      <t>チョウリツ</t>
    </rPh>
    <rPh sb="4" eb="6">
      <t>フチュウ</t>
    </rPh>
    <rPh sb="6" eb="9">
      <t>ショウガッコウ</t>
    </rPh>
    <phoneticPr fontId="1"/>
  </si>
  <si>
    <t>垂井町立垂井小学校</t>
    <rPh sb="0" eb="2">
      <t>タルイ</t>
    </rPh>
    <rPh sb="2" eb="4">
      <t>チョウリツ</t>
    </rPh>
    <rPh sb="4" eb="6">
      <t>タルイ</t>
    </rPh>
    <rPh sb="6" eb="9">
      <t>ショウガッコウ</t>
    </rPh>
    <phoneticPr fontId="1"/>
  </si>
  <si>
    <t>垂井町立宮代小学校</t>
    <rPh sb="0" eb="2">
      <t>タルイ</t>
    </rPh>
    <rPh sb="2" eb="4">
      <t>チョウリツ</t>
    </rPh>
    <rPh sb="4" eb="6">
      <t>ミヤシロ</t>
    </rPh>
    <rPh sb="6" eb="9">
      <t>ショウガッコウ</t>
    </rPh>
    <phoneticPr fontId="1"/>
  </si>
  <si>
    <t>垂井町立東小学校</t>
    <rPh sb="0" eb="2">
      <t>タルイ</t>
    </rPh>
    <rPh sb="2" eb="4">
      <t>チョウリツ</t>
    </rPh>
    <rPh sb="4" eb="5">
      <t>ヒガシ</t>
    </rPh>
    <rPh sb="5" eb="8">
      <t>ショウガッコウ</t>
    </rPh>
    <phoneticPr fontId="1"/>
  </si>
  <si>
    <t>垂井町立表佐小学校</t>
    <rPh sb="0" eb="2">
      <t>タルイ</t>
    </rPh>
    <rPh sb="2" eb="4">
      <t>チョウリツ</t>
    </rPh>
    <rPh sb="4" eb="5">
      <t>オモテ</t>
    </rPh>
    <rPh sb="5" eb="6">
      <t>サ</t>
    </rPh>
    <rPh sb="6" eb="9">
      <t>ショウガッコウ</t>
    </rPh>
    <phoneticPr fontId="1"/>
  </si>
  <si>
    <t>垂井町立合原小学校</t>
    <rPh sb="0" eb="2">
      <t>タルイ</t>
    </rPh>
    <rPh sb="2" eb="4">
      <t>チョウリツ</t>
    </rPh>
    <rPh sb="4" eb="6">
      <t>アイハラ</t>
    </rPh>
    <rPh sb="6" eb="9">
      <t>ショウガッコウ</t>
    </rPh>
    <phoneticPr fontId="1"/>
  </si>
  <si>
    <t>垂井町立北中学校</t>
    <rPh sb="0" eb="2">
      <t>タルイ</t>
    </rPh>
    <rPh sb="2" eb="4">
      <t>チョウリツ</t>
    </rPh>
    <rPh sb="4" eb="5">
      <t>キタ</t>
    </rPh>
    <rPh sb="5" eb="8">
      <t>チュウガッコウ</t>
    </rPh>
    <phoneticPr fontId="1"/>
  </si>
  <si>
    <t>垂井町立不破中学校</t>
    <rPh sb="0" eb="2">
      <t>タルイ</t>
    </rPh>
    <rPh sb="2" eb="4">
      <t>チョウリツ</t>
    </rPh>
    <rPh sb="4" eb="6">
      <t>フワ</t>
    </rPh>
    <rPh sb="6" eb="9">
      <t>チュウガッコウ</t>
    </rPh>
    <phoneticPr fontId="1"/>
  </si>
  <si>
    <t>垂井町タルイピアセンター</t>
    <rPh sb="0" eb="3">
      <t>タルイチョウ</t>
    </rPh>
    <phoneticPr fontId="1"/>
  </si>
  <si>
    <t>垂井町文化会館</t>
    <rPh sb="0" eb="3">
      <t>タルイチョウ</t>
    </rPh>
    <rPh sb="3" eb="5">
      <t>ブンカ</t>
    </rPh>
    <rPh sb="5" eb="7">
      <t>カイカン</t>
    </rPh>
    <phoneticPr fontId="1"/>
  </si>
  <si>
    <t>垂井町保健センター</t>
    <rPh sb="0" eb="3">
      <t>タルイチョウ</t>
    </rPh>
    <rPh sb="3" eb="5">
      <t>ホケン</t>
    </rPh>
    <phoneticPr fontId="1"/>
  </si>
  <si>
    <t>垂井町立垂井東こども園</t>
    <rPh sb="0" eb="2">
      <t>タルイ</t>
    </rPh>
    <rPh sb="2" eb="4">
      <t>チョウリツ</t>
    </rPh>
    <rPh sb="4" eb="6">
      <t>タルイ</t>
    </rPh>
    <rPh sb="6" eb="7">
      <t>ヒガシ</t>
    </rPh>
    <rPh sb="10" eb="11">
      <t>エン</t>
    </rPh>
    <phoneticPr fontId="1"/>
  </si>
  <si>
    <t>垂井町朝倉運動公園野球場</t>
    <rPh sb="0" eb="3">
      <t>タルイチョウ</t>
    </rPh>
    <rPh sb="3" eb="5">
      <t>アサクラ</t>
    </rPh>
    <rPh sb="5" eb="7">
      <t>ウンドウ</t>
    </rPh>
    <rPh sb="7" eb="9">
      <t>コウエン</t>
    </rPh>
    <rPh sb="9" eb="12">
      <t>ヤキュウジョウ</t>
    </rPh>
    <phoneticPr fontId="1"/>
  </si>
  <si>
    <t>垂井町朝倉町民体育館</t>
    <rPh sb="0" eb="3">
      <t>タルイチョウ</t>
    </rPh>
    <rPh sb="3" eb="5">
      <t>アサクラ</t>
    </rPh>
    <rPh sb="5" eb="7">
      <t>チョウミン</t>
    </rPh>
    <rPh sb="7" eb="10">
      <t>タイイクカン</t>
    </rPh>
    <phoneticPr fontId="1"/>
  </si>
  <si>
    <t>垂井町斎場</t>
    <rPh sb="0" eb="3">
      <t>タルイチョウ</t>
    </rPh>
    <rPh sb="3" eb="5">
      <t>サイジョウ</t>
    </rPh>
    <phoneticPr fontId="1"/>
  </si>
  <si>
    <t>垂井町立垂井こども園</t>
    <rPh sb="0" eb="2">
      <t>タルイ</t>
    </rPh>
    <rPh sb="2" eb="4">
      <t>チョウリツ</t>
    </rPh>
    <rPh sb="4" eb="6">
      <t>タルイ</t>
    </rPh>
    <rPh sb="9" eb="10">
      <t>エン</t>
    </rPh>
    <phoneticPr fontId="1"/>
  </si>
  <si>
    <t>垂井町学校給食センター</t>
    <rPh sb="0" eb="3">
      <t>タルイチョウ</t>
    </rPh>
    <rPh sb="3" eb="5">
      <t>ガッコウ</t>
    </rPh>
    <rPh sb="5" eb="7">
      <t>キュウショク</t>
    </rPh>
    <phoneticPr fontId="1"/>
  </si>
  <si>
    <t>垂井町垂井駅　自由通路　南広場</t>
    <rPh sb="0" eb="3">
      <t>タルイチョウ</t>
    </rPh>
    <rPh sb="3" eb="5">
      <t>タルイ</t>
    </rPh>
    <rPh sb="5" eb="6">
      <t>エキ</t>
    </rPh>
    <rPh sb="7" eb="9">
      <t>ジユウ</t>
    </rPh>
    <rPh sb="9" eb="11">
      <t>ツウロ</t>
    </rPh>
    <rPh sb="12" eb="13">
      <t>ミナミ</t>
    </rPh>
    <rPh sb="13" eb="15">
      <t>ヒロバ</t>
    </rPh>
    <phoneticPr fontId="1"/>
  </si>
  <si>
    <t>施設別年間想定電気料金　総括表</t>
    <rPh sb="0" eb="3">
      <t>シセツベツ</t>
    </rPh>
    <rPh sb="3" eb="5">
      <t>ネンカン</t>
    </rPh>
    <rPh sb="5" eb="7">
      <t>ソウテイ</t>
    </rPh>
    <rPh sb="7" eb="9">
      <t>デンキ</t>
    </rPh>
    <rPh sb="9" eb="11">
      <t>リョウキン</t>
    </rPh>
    <rPh sb="12" eb="14">
      <t>ソウカツ</t>
    </rPh>
    <rPh sb="14" eb="15">
      <t>ヒョウ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</si>
  <si>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</si>
  <si>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</si>
  <si>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</si>
  <si>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　</t>
    <phoneticPr fontId="1"/>
  </si>
  <si>
    <t>　　　</t>
    <phoneticPr fontId="1"/>
  </si>
  <si>
    <t>印　　</t>
    <rPh sb="0" eb="1">
      <t>イン</t>
    </rPh>
    <phoneticPr fontId="1"/>
  </si>
  <si>
    <t>【垂井町役場庁舎で使用する電力調達】　予定使用電力量</t>
    <rPh sb="1" eb="4">
      <t>タルイチョウ</t>
    </rPh>
    <rPh sb="4" eb="6">
      <t>ヤクバ</t>
    </rPh>
    <rPh sb="6" eb="8">
      <t>チョウシャ</t>
    </rPh>
    <rPh sb="9" eb="11">
      <t>シヨウ</t>
    </rPh>
    <rPh sb="13" eb="15">
      <t>デンリョク</t>
    </rPh>
    <rPh sb="15" eb="17">
      <t>チョウタツ</t>
    </rPh>
    <rPh sb="19" eb="21">
      <t>ヨテイ</t>
    </rPh>
    <rPh sb="21" eb="23">
      <t>シヨウ</t>
    </rPh>
    <rPh sb="23" eb="26">
      <t>デンリョクリョウ</t>
    </rPh>
    <phoneticPr fontId="1"/>
  </si>
  <si>
    <t>kWh</t>
    <phoneticPr fontId="1"/>
  </si>
  <si>
    <t>電気料金内訳書</t>
    <rPh sb="0" eb="2">
      <t>デンキ</t>
    </rPh>
    <rPh sb="2" eb="4">
      <t>リョウキン</t>
    </rPh>
    <rPh sb="4" eb="7">
      <t>ウチワケショ</t>
    </rPh>
    <phoneticPr fontId="1"/>
  </si>
  <si>
    <t>税込</t>
    <rPh sb="0" eb="2">
      <t>ゼイコ</t>
    </rPh>
    <phoneticPr fontId="1"/>
  </si>
  <si>
    <t>基本料金</t>
    <rPh sb="0" eb="2">
      <t>キホン</t>
    </rPh>
    <rPh sb="2" eb="4">
      <t>リョウキン</t>
    </rPh>
    <phoneticPr fontId="1"/>
  </si>
  <si>
    <t>常時電力</t>
    <rPh sb="0" eb="2">
      <t>ジョウジ</t>
    </rPh>
    <rPh sb="2" eb="4">
      <t>デンリョク</t>
    </rPh>
    <phoneticPr fontId="1"/>
  </si>
  <si>
    <t>（円/kW/月）</t>
    <rPh sb="1" eb="2">
      <t>エン</t>
    </rPh>
    <rPh sb="6" eb="7">
      <t>ツキ</t>
    </rPh>
    <phoneticPr fontId="1"/>
  </si>
  <si>
    <t>予備電力</t>
    <rPh sb="0" eb="2">
      <t>ヨビ</t>
    </rPh>
    <rPh sb="2" eb="4">
      <t>デンリョク</t>
    </rPh>
    <phoneticPr fontId="1"/>
  </si>
  <si>
    <t>従量料金</t>
    <rPh sb="0" eb="2">
      <t>ジュウリョウ</t>
    </rPh>
    <rPh sb="2" eb="4">
      <t>リョウキン</t>
    </rPh>
    <phoneticPr fontId="1"/>
  </si>
  <si>
    <t>夏季</t>
    <rPh sb="0" eb="2">
      <t>カキ</t>
    </rPh>
    <phoneticPr fontId="1"/>
  </si>
  <si>
    <t>（円/kWh）</t>
    <rPh sb="1" eb="2">
      <t>エン</t>
    </rPh>
    <phoneticPr fontId="1"/>
  </si>
  <si>
    <t>その他季</t>
    <rPh sb="2" eb="3">
      <t>タ</t>
    </rPh>
    <rPh sb="3" eb="4">
      <t>キ</t>
    </rPh>
    <phoneticPr fontId="1"/>
  </si>
  <si>
    <t>契約電力</t>
    <rPh sb="0" eb="2">
      <t>ケイヤク</t>
    </rPh>
    <rPh sb="2" eb="4">
      <t>デンリョク</t>
    </rPh>
    <phoneticPr fontId="1"/>
  </si>
  <si>
    <t>力率</t>
    <rPh sb="0" eb="2">
      <t>リキリツ</t>
    </rPh>
    <phoneticPr fontId="1"/>
  </si>
  <si>
    <t>基本料金（円）</t>
    <rPh sb="0" eb="2">
      <t>キホン</t>
    </rPh>
    <rPh sb="2" eb="4">
      <t>リョウキン</t>
    </rPh>
    <rPh sb="5" eb="6">
      <t>エン</t>
    </rPh>
    <phoneticPr fontId="1"/>
  </si>
  <si>
    <t>合　計</t>
    <rPh sb="0" eb="1">
      <t>ア</t>
    </rPh>
    <rPh sb="2" eb="3">
      <t>ケイ</t>
    </rPh>
    <phoneticPr fontId="1"/>
  </si>
  <si>
    <t>従量料金（円）</t>
    <rPh sb="0" eb="2">
      <t>ジュウリョウ</t>
    </rPh>
    <rPh sb="2" eb="4">
      <t>リョウキン</t>
    </rPh>
    <rPh sb="5" eb="6">
      <t>エン</t>
    </rPh>
    <phoneticPr fontId="1"/>
  </si>
  <si>
    <t>電気料金（円：税込）</t>
    <rPh sb="0" eb="2">
      <t>デンキ</t>
    </rPh>
    <rPh sb="2" eb="4">
      <t>リョウキン</t>
    </rPh>
    <rPh sb="5" eb="6">
      <t>エン</t>
    </rPh>
    <rPh sb="7" eb="9">
      <t>ゼイコ</t>
    </rPh>
    <phoneticPr fontId="1"/>
  </si>
  <si>
    <t>（kW）</t>
    <phoneticPr fontId="1"/>
  </si>
  <si>
    <t>（%）</t>
    <phoneticPr fontId="1"/>
  </si>
  <si>
    <t>（kWh）</t>
    <phoneticPr fontId="1"/>
  </si>
  <si>
    <t>常時</t>
    <rPh sb="0" eb="2">
      <t>ジョウジ</t>
    </rPh>
    <phoneticPr fontId="1"/>
  </si>
  <si>
    <t>予備</t>
    <rPh sb="0" eb="2">
      <t>ヨビ</t>
    </rPh>
    <phoneticPr fontId="1"/>
  </si>
  <si>
    <t>（小計）</t>
    <rPh sb="1" eb="3">
      <t>ショウケイ</t>
    </rPh>
    <phoneticPr fontId="1"/>
  </si>
  <si>
    <t>（合計）</t>
    <rPh sb="1" eb="3">
      <t>ゴウケイ</t>
    </rPh>
    <phoneticPr fontId="1"/>
  </si>
  <si>
    <t>垂井町役場庁舎　合計金額</t>
    <rPh sb="0" eb="3">
      <t>タルイチョウ</t>
    </rPh>
    <rPh sb="3" eb="5">
      <t>ヤクバ</t>
    </rPh>
    <rPh sb="5" eb="7">
      <t>チョウシャ</t>
    </rPh>
    <rPh sb="8" eb="10">
      <t>ゴウケイ</t>
    </rPh>
    <rPh sb="10" eb="12">
      <t>キンガク</t>
    </rPh>
    <phoneticPr fontId="1"/>
  </si>
  <si>
    <t>※　垂井町役場庁舎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ヤクバ</t>
    </rPh>
    <rPh sb="7" eb="9">
      <t>チョウシャ</t>
    </rPh>
    <rPh sb="10" eb="12">
      <t>ゴウケイ</t>
    </rPh>
    <rPh sb="12" eb="14">
      <t>キンガク</t>
    </rPh>
    <rPh sb="16" eb="17">
      <t>カク</t>
    </rPh>
    <rPh sb="17" eb="18">
      <t>ツキ</t>
    </rPh>
    <rPh sb="19" eb="21">
      <t>デンキ</t>
    </rPh>
    <rPh sb="21" eb="23">
      <t>リョウキン</t>
    </rPh>
    <rPh sb="24" eb="25">
      <t>エン</t>
    </rPh>
    <rPh sb="26" eb="28">
      <t>ゼイコ</t>
    </rPh>
    <rPh sb="31" eb="32">
      <t>エン</t>
    </rPh>
    <rPh sb="32" eb="34">
      <t>ミマン</t>
    </rPh>
    <rPh sb="35" eb="37">
      <t>ハスウ</t>
    </rPh>
    <rPh sb="46" eb="48">
      <t>ハスウ</t>
    </rPh>
    <rPh sb="48" eb="50">
      <t>キンガク</t>
    </rPh>
    <rPh sb="51" eb="52">
      <t>キ</t>
    </rPh>
    <rPh sb="53" eb="54">
      <t>ス</t>
    </rPh>
    <rPh sb="56" eb="57">
      <t>ガク</t>
    </rPh>
    <rPh sb="59" eb="61">
      <t>ゴウケイ</t>
    </rPh>
    <rPh sb="61" eb="63">
      <t>キンガク</t>
    </rPh>
    <rPh sb="67" eb="68">
      <t>ブン</t>
    </rPh>
    <rPh sb="73" eb="75">
      <t>ソウトウ</t>
    </rPh>
    <rPh sb="77" eb="78">
      <t>ガク</t>
    </rPh>
    <phoneticPr fontId="1"/>
  </si>
  <si>
    <t>税抜</t>
    <rPh sb="0" eb="2">
      <t>ゼイヌキ</t>
    </rPh>
    <phoneticPr fontId="1"/>
  </si>
  <si>
    <t>【垂井町立岩手小学校で使用する電力調達】　予定使用電力量</t>
    <rPh sb="1" eb="4">
      <t>タルイチョウ</t>
    </rPh>
    <rPh sb="4" eb="5">
      <t>リツ</t>
    </rPh>
    <rPh sb="5" eb="7">
      <t>イワテ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</si>
  <si>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垂井町立岩手小学校　合計金額</t>
    <rPh sb="0" eb="2">
      <t>タルイ</t>
    </rPh>
    <rPh sb="2" eb="4">
      <t>チョウリツ</t>
    </rPh>
    <rPh sb="4" eb="6">
      <t>イワテ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</si>
  <si>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垂井町立岩手小学校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イワテ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</si>
  <si>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【垂井町立府中小学校で使用する電力調達】　予定使用電力量</t>
    <rPh sb="1" eb="3">
      <t>タルイ</t>
    </rPh>
    <rPh sb="3" eb="5">
      <t>チョウリツ</t>
    </rPh>
    <rPh sb="5" eb="7">
      <t>フチュウ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</si>
  <si>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垂井町立府中小学校　合計金額</t>
    <rPh sb="0" eb="2">
      <t>タルイ</t>
    </rPh>
    <rPh sb="2" eb="4">
      <t>チョウリツ</t>
    </rPh>
    <rPh sb="4" eb="6">
      <t>フチュウ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</si>
  <si>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垂井町立府中小学校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フチュウ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</si>
  <si>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【垂井町立垂井小学校で使用する電力調達】　予定使用電力量</t>
    <rPh sb="1" eb="3">
      <t>タルイ</t>
    </rPh>
    <rPh sb="3" eb="5">
      <t>チョウリツ</t>
    </rPh>
    <rPh sb="5" eb="7">
      <t>タルイ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</si>
  <si>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垂井町立垂井小学校　合計金額</t>
    <rPh sb="0" eb="2">
      <t>タルイ</t>
    </rPh>
    <rPh sb="2" eb="4">
      <t>チョウリツ</t>
    </rPh>
    <rPh sb="4" eb="6">
      <t>タルイ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</si>
  <si>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垂井町立垂井小学校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タルイ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</si>
  <si>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【垂井町立宮代小学校で使用する電力調達】　予定使用電力量</t>
    <rPh sb="1" eb="3">
      <t>タルイ</t>
    </rPh>
    <rPh sb="3" eb="5">
      <t>チョウリツ</t>
    </rPh>
    <rPh sb="5" eb="7">
      <t>ミヤシロ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</si>
  <si>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垂井町立宮代小学校　合計金額</t>
    <rPh sb="0" eb="2">
      <t>タルイ</t>
    </rPh>
    <rPh sb="2" eb="4">
      <t>チョウリツ</t>
    </rPh>
    <rPh sb="4" eb="6">
      <t>ミヤシロ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</si>
  <si>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垂井町立宮代小学校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ミヤシロ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</si>
  <si>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【垂井町立東小学校で使用する電力調達】　予定使用電力量</t>
    <rPh sb="1" eb="3">
      <t>タルイ</t>
    </rPh>
    <rPh sb="3" eb="5">
      <t>チョウリツ</t>
    </rPh>
    <rPh sb="5" eb="6">
      <t>ヒガシ</t>
    </rPh>
    <rPh sb="6" eb="9">
      <t>ショウガッコウ</t>
    </rPh>
    <rPh sb="10" eb="12">
      <t>シヨウ</t>
    </rPh>
    <rPh sb="14" eb="16">
      <t>デンリョク</t>
    </rPh>
    <rPh sb="16" eb="18">
      <t>チョウタツ</t>
    </rPh>
    <rPh sb="20" eb="22">
      <t>ヨテイ</t>
    </rPh>
    <rPh sb="22" eb="24">
      <t>シヨウ</t>
    </rPh>
    <rPh sb="24" eb="26">
      <t>デンリョク</t>
    </rPh>
    <rPh sb="26" eb="27">
      <t>リョウ</t>
    </rPh>
    <phoneticPr fontId="1"/>
  </si>
  <si>
    <t>垂井町立東小学校　合計金額</t>
    <rPh sb="0" eb="2">
      <t>タルイ</t>
    </rPh>
    <rPh sb="2" eb="4">
      <t>チョウリツ</t>
    </rPh>
    <rPh sb="4" eb="5">
      <t>ヒガシ</t>
    </rPh>
    <rPh sb="5" eb="8">
      <t>ショウガッコウ</t>
    </rPh>
    <rPh sb="9" eb="11">
      <t>ゴウケイ</t>
    </rPh>
    <rPh sb="11" eb="13">
      <t>キンガク</t>
    </rPh>
    <phoneticPr fontId="1"/>
  </si>
  <si>
    <t>※　垂井町立東小学校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7">
      <t>ヒガシ</t>
    </rPh>
    <rPh sb="7" eb="10">
      <t>ショウガッコウ</t>
    </rPh>
    <rPh sb="11" eb="13">
      <t>ゴウケイ</t>
    </rPh>
    <rPh sb="13" eb="15">
      <t>キンガク</t>
    </rPh>
    <rPh sb="17" eb="18">
      <t>カク</t>
    </rPh>
    <rPh sb="18" eb="19">
      <t>ツキ</t>
    </rPh>
    <rPh sb="20" eb="22">
      <t>デンキ</t>
    </rPh>
    <rPh sb="22" eb="24">
      <t>リョウキン</t>
    </rPh>
    <rPh sb="25" eb="26">
      <t>エン</t>
    </rPh>
    <rPh sb="27" eb="29">
      <t>ゼイコ</t>
    </rPh>
    <rPh sb="32" eb="33">
      <t>エン</t>
    </rPh>
    <rPh sb="33" eb="35">
      <t>ミマン</t>
    </rPh>
    <rPh sb="36" eb="38">
      <t>ハスウ</t>
    </rPh>
    <rPh sb="47" eb="49">
      <t>ハスウ</t>
    </rPh>
    <rPh sb="49" eb="51">
      <t>キンガク</t>
    </rPh>
    <rPh sb="52" eb="53">
      <t>キ</t>
    </rPh>
    <rPh sb="54" eb="55">
      <t>ス</t>
    </rPh>
    <rPh sb="57" eb="58">
      <t>ガク</t>
    </rPh>
    <rPh sb="60" eb="62">
      <t>ゴウケイ</t>
    </rPh>
    <rPh sb="62" eb="64">
      <t>キンガク</t>
    </rPh>
    <rPh sb="68" eb="69">
      <t>ブン</t>
    </rPh>
    <rPh sb="74" eb="76">
      <t>ソウトウ</t>
    </rPh>
    <rPh sb="78" eb="79">
      <t>ガク</t>
    </rPh>
    <phoneticPr fontId="1"/>
  </si>
  <si>
    <t>【垂井町立表佐小学校で使用する電力調達】　予定使用電力量</t>
    <rPh sb="1" eb="3">
      <t>タルイ</t>
    </rPh>
    <rPh sb="3" eb="5">
      <t>チョウリツ</t>
    </rPh>
    <rPh sb="5" eb="6">
      <t>オモテ</t>
    </rPh>
    <rPh sb="6" eb="7">
      <t>サ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</si>
  <si>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垂井町立表佐小学校　合計金額</t>
    <rPh sb="0" eb="2">
      <t>タルイ</t>
    </rPh>
    <rPh sb="2" eb="4">
      <t>チョウリツ</t>
    </rPh>
    <rPh sb="4" eb="5">
      <t>オモテ</t>
    </rPh>
    <rPh sb="5" eb="6">
      <t>サ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</si>
  <si>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垂井町立表佐小学校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7">
      <t>オモテ</t>
    </rPh>
    <rPh sb="7" eb="8">
      <t>サ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</si>
  <si>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【垂井町立合原小学校で使用する電力調達】　予定使用電力量</t>
    <rPh sb="1" eb="3">
      <t>タルイ</t>
    </rPh>
    <rPh sb="3" eb="5">
      <t>チョウリツ</t>
    </rPh>
    <rPh sb="5" eb="7">
      <t>アイハラ</t>
    </rPh>
    <rPh sb="7" eb="10">
      <t>ショウガッコウ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</si>
  <si>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垂井町立合原小学校　合計金額</t>
    <rPh sb="0" eb="2">
      <t>タルイ</t>
    </rPh>
    <rPh sb="2" eb="4">
      <t>チョウリツ</t>
    </rPh>
    <rPh sb="4" eb="6">
      <t>アイハラ</t>
    </rPh>
    <rPh sb="6" eb="9">
      <t>ショウガッコウ</t>
    </rPh>
    <rPh sb="10" eb="12">
      <t>ゴウケイ</t>
    </rPh>
    <rPh sb="12" eb="14">
      <t>キンガク</t>
    </rPh>
    <phoneticPr fontId="1"/>
  </si>
  <si>
    <t>※　垂井町立合原小学校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アイハラ</t>
    </rPh>
    <rPh sb="8" eb="11">
      <t>ショウガッコウ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</si>
  <si>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【垂井町立北中学校で使用する電力調達】　予定使用電力量</t>
    <rPh sb="1" eb="3">
      <t>タルイ</t>
    </rPh>
    <rPh sb="3" eb="5">
      <t>チョウリツ</t>
    </rPh>
    <rPh sb="5" eb="6">
      <t>キタ</t>
    </rPh>
    <rPh sb="6" eb="9">
      <t>チュウガッコウ</t>
    </rPh>
    <rPh sb="7" eb="9">
      <t>ガッコウ</t>
    </rPh>
    <rPh sb="10" eb="12">
      <t>シヨウ</t>
    </rPh>
    <rPh sb="14" eb="16">
      <t>デンリョク</t>
    </rPh>
    <rPh sb="16" eb="18">
      <t>チョウタツ</t>
    </rPh>
    <rPh sb="20" eb="22">
      <t>ヨテイ</t>
    </rPh>
    <rPh sb="22" eb="24">
      <t>シヨウ</t>
    </rPh>
    <rPh sb="24" eb="26">
      <t>デンリョク</t>
    </rPh>
    <rPh sb="26" eb="27">
      <t>リョウ</t>
    </rPh>
    <phoneticPr fontId="1"/>
  </si>
  <si>
    <t>垂井町立北中学校　合計金額</t>
    <rPh sb="0" eb="2">
      <t>タルイ</t>
    </rPh>
    <rPh sb="2" eb="4">
      <t>チョウリツ</t>
    </rPh>
    <rPh sb="4" eb="5">
      <t>キタ</t>
    </rPh>
    <rPh sb="5" eb="8">
      <t>チュウガッコウ</t>
    </rPh>
    <rPh sb="9" eb="11">
      <t>ゴウケイ</t>
    </rPh>
    <rPh sb="11" eb="13">
      <t>キンガク</t>
    </rPh>
    <phoneticPr fontId="1"/>
  </si>
  <si>
    <t>※　垂井町立北中学校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7">
      <t>キタ</t>
    </rPh>
    <rPh sb="7" eb="10">
      <t>チュウガッコウ</t>
    </rPh>
    <rPh sb="11" eb="13">
      <t>ゴウケイ</t>
    </rPh>
    <rPh sb="13" eb="15">
      <t>キンガク</t>
    </rPh>
    <rPh sb="17" eb="18">
      <t>カク</t>
    </rPh>
    <rPh sb="18" eb="19">
      <t>ツキ</t>
    </rPh>
    <rPh sb="20" eb="22">
      <t>デンキ</t>
    </rPh>
    <rPh sb="22" eb="24">
      <t>リョウキン</t>
    </rPh>
    <rPh sb="25" eb="26">
      <t>エン</t>
    </rPh>
    <rPh sb="27" eb="29">
      <t>ゼイコ</t>
    </rPh>
    <rPh sb="32" eb="33">
      <t>エン</t>
    </rPh>
    <rPh sb="33" eb="35">
      <t>ミマン</t>
    </rPh>
    <rPh sb="36" eb="38">
      <t>ハスウ</t>
    </rPh>
    <rPh sb="47" eb="49">
      <t>ハスウ</t>
    </rPh>
    <rPh sb="49" eb="51">
      <t>キンガク</t>
    </rPh>
    <rPh sb="52" eb="53">
      <t>キ</t>
    </rPh>
    <rPh sb="54" eb="55">
      <t>ス</t>
    </rPh>
    <rPh sb="57" eb="58">
      <t>ガク</t>
    </rPh>
    <rPh sb="60" eb="62">
      <t>ゴウケイ</t>
    </rPh>
    <rPh sb="62" eb="64">
      <t>キンガク</t>
    </rPh>
    <rPh sb="68" eb="69">
      <t>ブン</t>
    </rPh>
    <rPh sb="74" eb="76">
      <t>ソウトウ</t>
    </rPh>
    <rPh sb="78" eb="79">
      <t>ガク</t>
    </rPh>
    <phoneticPr fontId="1"/>
  </si>
  <si>
    <t>【垂井町立不破中学校で使用する電力調達】　予定使用電力量</t>
    <rPh sb="1" eb="3">
      <t>タルイ</t>
    </rPh>
    <rPh sb="3" eb="5">
      <t>チョウリツ</t>
    </rPh>
    <rPh sb="5" eb="7">
      <t>フワ</t>
    </rPh>
    <rPh sb="7" eb="10">
      <t>チュウガッコウ</t>
    </rPh>
    <rPh sb="8" eb="10">
      <t>ガッコウ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</si>
  <si>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垂井町立不破中学校　合計金額</t>
    <rPh sb="0" eb="2">
      <t>タルイ</t>
    </rPh>
    <rPh sb="2" eb="4">
      <t>チョウリツ</t>
    </rPh>
    <rPh sb="4" eb="6">
      <t>フワ</t>
    </rPh>
    <rPh sb="6" eb="9">
      <t>チュウガッコウ</t>
    </rPh>
    <rPh sb="10" eb="12">
      <t>ゴウケイ</t>
    </rPh>
    <rPh sb="12" eb="14">
      <t>キンガク</t>
    </rPh>
    <phoneticPr fontId="1"/>
  </si>
  <si>
    <t>※　垂井町立不破中学校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フワ</t>
    </rPh>
    <rPh sb="8" eb="11">
      <t>チュウガッコウ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</si>
  <si>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【垂井町タルイピアセンターで使用する電力調達】　予定使用電力量</t>
    <rPh sb="1" eb="4">
      <t>タルイチョウ</t>
    </rPh>
    <rPh sb="14" eb="16">
      <t>シヨウ</t>
    </rPh>
    <rPh sb="18" eb="20">
      <t>デンリョク</t>
    </rPh>
    <rPh sb="20" eb="22">
      <t>チョウタツ</t>
    </rPh>
    <rPh sb="24" eb="26">
      <t>ヨテイ</t>
    </rPh>
    <rPh sb="26" eb="28">
      <t>シヨウ</t>
    </rPh>
    <rPh sb="28" eb="30">
      <t>デンリョク</t>
    </rPh>
    <rPh sb="30" eb="31">
      <t>リョウ</t>
    </rPh>
    <phoneticPr fontId="1"/>
  </si>
  <si>
    <t>垂井町タルイピアセンター　合計金額</t>
    <rPh sb="0" eb="3">
      <t>タルイチョウ</t>
    </rPh>
    <rPh sb="13" eb="15">
      <t>ゴウケイ</t>
    </rPh>
    <rPh sb="15" eb="17">
      <t>キンガク</t>
    </rPh>
    <phoneticPr fontId="1"/>
  </si>
  <si>
    <t>※　垂井町タルイピアセンター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15" eb="17">
      <t>ゴウケイ</t>
    </rPh>
    <rPh sb="17" eb="19">
      <t>キンガク</t>
    </rPh>
    <rPh sb="21" eb="22">
      <t>カク</t>
    </rPh>
    <rPh sb="22" eb="23">
      <t>ツキ</t>
    </rPh>
    <rPh sb="24" eb="26">
      <t>デンキ</t>
    </rPh>
    <rPh sb="26" eb="28">
      <t>リョウキン</t>
    </rPh>
    <rPh sb="29" eb="30">
      <t>エン</t>
    </rPh>
    <rPh sb="31" eb="33">
      <t>ゼイコ</t>
    </rPh>
    <rPh sb="36" eb="37">
      <t>エン</t>
    </rPh>
    <rPh sb="37" eb="39">
      <t>ミマン</t>
    </rPh>
    <rPh sb="40" eb="42">
      <t>ハスウ</t>
    </rPh>
    <rPh sb="51" eb="53">
      <t>ハスウ</t>
    </rPh>
    <rPh sb="53" eb="55">
      <t>キンガク</t>
    </rPh>
    <rPh sb="56" eb="57">
      <t>キ</t>
    </rPh>
    <rPh sb="58" eb="59">
      <t>ス</t>
    </rPh>
    <rPh sb="61" eb="62">
      <t>ガク</t>
    </rPh>
    <rPh sb="64" eb="66">
      <t>ゴウケイ</t>
    </rPh>
    <rPh sb="66" eb="68">
      <t>キンガク</t>
    </rPh>
    <rPh sb="72" eb="73">
      <t>ブン</t>
    </rPh>
    <rPh sb="78" eb="80">
      <t>ソウトウ</t>
    </rPh>
    <rPh sb="82" eb="83">
      <t>ガク</t>
    </rPh>
    <phoneticPr fontId="1"/>
  </si>
  <si>
    <t>【垂井町文化会館で使用する電力調達】　予定使用電力量</t>
    <rPh sb="1" eb="4">
      <t>タルイチョウ</t>
    </rPh>
    <rPh sb="4" eb="6">
      <t>ブンカ</t>
    </rPh>
    <rPh sb="6" eb="8">
      <t>カイカン</t>
    </rPh>
    <rPh sb="9" eb="11">
      <t>シヨウ</t>
    </rPh>
    <rPh sb="13" eb="15">
      <t>デンリョク</t>
    </rPh>
    <rPh sb="15" eb="17">
      <t>チョウタツ</t>
    </rPh>
    <rPh sb="19" eb="21">
      <t>ヨテイ</t>
    </rPh>
    <rPh sb="21" eb="23">
      <t>シヨウ</t>
    </rPh>
    <rPh sb="23" eb="25">
      <t>デンリョク</t>
    </rPh>
    <rPh sb="25" eb="26">
      <t>リョウ</t>
    </rPh>
    <phoneticPr fontId="1"/>
  </si>
  <si>
    <t>垂井町文化会館　合計金額</t>
    <rPh sb="0" eb="3">
      <t>タルイチョウ</t>
    </rPh>
    <rPh sb="3" eb="5">
      <t>ブンカ</t>
    </rPh>
    <rPh sb="5" eb="7">
      <t>カイカン</t>
    </rPh>
    <rPh sb="8" eb="10">
      <t>ゴウケイ</t>
    </rPh>
    <rPh sb="10" eb="12">
      <t>キンガク</t>
    </rPh>
    <phoneticPr fontId="1"/>
  </si>
  <si>
    <t>※　垂井町文化会館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ブンカ</t>
    </rPh>
    <rPh sb="7" eb="9">
      <t>カイカン</t>
    </rPh>
    <rPh sb="10" eb="12">
      <t>ゴウケイ</t>
    </rPh>
    <rPh sb="12" eb="14">
      <t>キンガク</t>
    </rPh>
    <rPh sb="16" eb="17">
      <t>カク</t>
    </rPh>
    <rPh sb="17" eb="18">
      <t>ツキ</t>
    </rPh>
    <rPh sb="19" eb="21">
      <t>デンキ</t>
    </rPh>
    <rPh sb="21" eb="23">
      <t>リョウキン</t>
    </rPh>
    <rPh sb="24" eb="25">
      <t>エン</t>
    </rPh>
    <rPh sb="26" eb="28">
      <t>ゼイコ</t>
    </rPh>
    <rPh sb="31" eb="32">
      <t>エン</t>
    </rPh>
    <rPh sb="32" eb="34">
      <t>ミマン</t>
    </rPh>
    <rPh sb="35" eb="37">
      <t>ハスウ</t>
    </rPh>
    <rPh sb="46" eb="48">
      <t>ハスウ</t>
    </rPh>
    <rPh sb="48" eb="50">
      <t>キンガク</t>
    </rPh>
    <rPh sb="51" eb="52">
      <t>キ</t>
    </rPh>
    <rPh sb="53" eb="54">
      <t>ス</t>
    </rPh>
    <rPh sb="56" eb="57">
      <t>ガク</t>
    </rPh>
    <rPh sb="59" eb="61">
      <t>ゴウケイ</t>
    </rPh>
    <rPh sb="61" eb="63">
      <t>キンガク</t>
    </rPh>
    <rPh sb="67" eb="68">
      <t>ブン</t>
    </rPh>
    <rPh sb="73" eb="75">
      <t>ソウトウ</t>
    </rPh>
    <rPh sb="77" eb="78">
      <t>ガク</t>
    </rPh>
    <phoneticPr fontId="1"/>
  </si>
  <si>
    <t>【垂井町保健センターで使用する電力調達】　予定使用電力量</t>
    <rPh sb="1" eb="4">
      <t>タルイチョウ</t>
    </rPh>
    <rPh sb="4" eb="6">
      <t>ホケン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7">
      <t>デンリョク</t>
    </rPh>
    <rPh sb="27" eb="28">
      <t>リョウ</t>
    </rPh>
    <phoneticPr fontId="1"/>
  </si>
  <si>
    <t>垂井町保健センター　合計金額</t>
    <rPh sb="0" eb="3">
      <t>タルイチョウ</t>
    </rPh>
    <rPh sb="3" eb="5">
      <t>ホケン</t>
    </rPh>
    <rPh sb="10" eb="12">
      <t>ゴウケイ</t>
    </rPh>
    <rPh sb="12" eb="14">
      <t>キンガク</t>
    </rPh>
    <phoneticPr fontId="1"/>
  </si>
  <si>
    <t>※　垂井町保健センター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ホケン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1"/>
  </si>
  <si>
    <t>【垂井町立垂井東こども園で使用する電力調達】　予定使用電力量</t>
    <rPh sb="1" eb="4">
      <t>タルイチョウ</t>
    </rPh>
    <rPh sb="4" eb="5">
      <t>タテ</t>
    </rPh>
    <rPh sb="5" eb="7">
      <t>タルイ</t>
    </rPh>
    <rPh sb="7" eb="8">
      <t>ヒガシ</t>
    </rPh>
    <rPh sb="11" eb="12">
      <t>エン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29">
      <t>デンリョク</t>
    </rPh>
    <rPh sb="29" eb="30">
      <t>リョウ</t>
    </rPh>
    <phoneticPr fontId="1"/>
  </si>
  <si>
    <t>垂井町立垂井東こども園　合計金額</t>
    <rPh sb="0" eb="3">
      <t>タルイチョウ</t>
    </rPh>
    <rPh sb="3" eb="4">
      <t>リツ</t>
    </rPh>
    <rPh sb="4" eb="6">
      <t>タルイ</t>
    </rPh>
    <rPh sb="6" eb="7">
      <t>ヒガシ</t>
    </rPh>
    <rPh sb="10" eb="11">
      <t>エン</t>
    </rPh>
    <rPh sb="12" eb="14">
      <t>ゴウケイ</t>
    </rPh>
    <rPh sb="14" eb="16">
      <t>キンガク</t>
    </rPh>
    <phoneticPr fontId="1"/>
  </si>
  <si>
    <t>※　垂井町立垂井東こども園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6">
      <t>タテ</t>
    </rPh>
    <rPh sb="6" eb="8">
      <t>タルイ</t>
    </rPh>
    <rPh sb="8" eb="9">
      <t>ヒガシ</t>
    </rPh>
    <rPh sb="12" eb="13">
      <t>エン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1"/>
  </si>
  <si>
    <t>【垂井町朝倉運動公園野球場で使用する電力調達】　予定使用電力量</t>
    <rPh sb="1" eb="4">
      <t>タルイチョウ</t>
    </rPh>
    <rPh sb="4" eb="6">
      <t>アサクラ</t>
    </rPh>
    <rPh sb="6" eb="8">
      <t>ウンドウ</t>
    </rPh>
    <rPh sb="8" eb="10">
      <t>コウエン</t>
    </rPh>
    <rPh sb="10" eb="13">
      <t>ヤキュウジョウ</t>
    </rPh>
    <rPh sb="14" eb="16">
      <t>シヨウ</t>
    </rPh>
    <rPh sb="18" eb="20">
      <t>デンリョク</t>
    </rPh>
    <rPh sb="20" eb="22">
      <t>チョウタツ</t>
    </rPh>
    <rPh sb="24" eb="26">
      <t>ヨテイ</t>
    </rPh>
    <rPh sb="26" eb="28">
      <t>シヨウ</t>
    </rPh>
    <rPh sb="28" eb="30">
      <t>デンリョク</t>
    </rPh>
    <rPh sb="30" eb="31">
      <t>リョウ</t>
    </rPh>
    <phoneticPr fontId="1"/>
  </si>
  <si>
    <t>垂井町朝倉運動公園野球場　合計金額</t>
    <rPh sb="0" eb="3">
      <t>タルイチョウ</t>
    </rPh>
    <rPh sb="3" eb="5">
      <t>アサクラ</t>
    </rPh>
    <rPh sb="5" eb="7">
      <t>ウンドウ</t>
    </rPh>
    <rPh sb="7" eb="9">
      <t>コウエン</t>
    </rPh>
    <rPh sb="9" eb="12">
      <t>ヤキュウジョウ</t>
    </rPh>
    <rPh sb="13" eb="15">
      <t>ゴウケイ</t>
    </rPh>
    <rPh sb="15" eb="17">
      <t>キンガク</t>
    </rPh>
    <phoneticPr fontId="1"/>
  </si>
  <si>
    <t>※　垂井町朝倉運動公園野球場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アサクラ</t>
    </rPh>
    <rPh sb="7" eb="9">
      <t>ウンドウ</t>
    </rPh>
    <rPh sb="9" eb="11">
      <t>コウエン</t>
    </rPh>
    <rPh sb="11" eb="14">
      <t>ヤキュウジョウ</t>
    </rPh>
    <rPh sb="15" eb="17">
      <t>ゴウケイ</t>
    </rPh>
    <rPh sb="17" eb="19">
      <t>キンガク</t>
    </rPh>
    <rPh sb="21" eb="22">
      <t>カク</t>
    </rPh>
    <rPh sb="22" eb="23">
      <t>ツキ</t>
    </rPh>
    <rPh sb="24" eb="26">
      <t>デンキ</t>
    </rPh>
    <rPh sb="26" eb="28">
      <t>リョウキン</t>
    </rPh>
    <rPh sb="29" eb="30">
      <t>エン</t>
    </rPh>
    <rPh sb="31" eb="33">
      <t>ゼイコ</t>
    </rPh>
    <rPh sb="36" eb="37">
      <t>エン</t>
    </rPh>
    <rPh sb="37" eb="39">
      <t>ミマン</t>
    </rPh>
    <rPh sb="40" eb="42">
      <t>ハスウ</t>
    </rPh>
    <rPh sb="51" eb="53">
      <t>ハスウ</t>
    </rPh>
    <rPh sb="53" eb="55">
      <t>キンガク</t>
    </rPh>
    <rPh sb="56" eb="57">
      <t>キ</t>
    </rPh>
    <rPh sb="58" eb="59">
      <t>ス</t>
    </rPh>
    <rPh sb="61" eb="62">
      <t>ガク</t>
    </rPh>
    <rPh sb="64" eb="66">
      <t>ゴウケイ</t>
    </rPh>
    <rPh sb="66" eb="68">
      <t>キンガク</t>
    </rPh>
    <rPh sb="72" eb="73">
      <t>ブン</t>
    </rPh>
    <rPh sb="78" eb="80">
      <t>ソウトウ</t>
    </rPh>
    <rPh sb="82" eb="83">
      <t>ガク</t>
    </rPh>
    <phoneticPr fontId="1"/>
  </si>
  <si>
    <t>【垂井町朝倉町民体育館で使用する電力調達】　予定使用電力量</t>
    <rPh sb="1" eb="4">
      <t>タルイチョウ</t>
    </rPh>
    <rPh sb="4" eb="6">
      <t>アサクラ</t>
    </rPh>
    <rPh sb="6" eb="8">
      <t>チョウミン</t>
    </rPh>
    <rPh sb="8" eb="11">
      <t>タイイクカン</t>
    </rPh>
    <rPh sb="12" eb="14">
      <t>シヨウ</t>
    </rPh>
    <rPh sb="16" eb="18">
      <t>デンリョク</t>
    </rPh>
    <rPh sb="18" eb="20">
      <t>チョウタツ</t>
    </rPh>
    <rPh sb="22" eb="24">
      <t>ヨテイ</t>
    </rPh>
    <rPh sb="24" eb="26">
      <t>シヨウ</t>
    </rPh>
    <rPh sb="26" eb="28">
      <t>デンリョク</t>
    </rPh>
    <rPh sb="28" eb="29">
      <t>リョウ</t>
    </rPh>
    <phoneticPr fontId="1"/>
  </si>
  <si>
    <t>垂井町朝倉町民体育館　合計金額</t>
    <rPh sb="0" eb="3">
      <t>タルイチョウ</t>
    </rPh>
    <rPh sb="3" eb="5">
      <t>アサクラ</t>
    </rPh>
    <rPh sb="5" eb="7">
      <t>チョウミン</t>
    </rPh>
    <rPh sb="7" eb="10">
      <t>タイイクカン</t>
    </rPh>
    <rPh sb="11" eb="13">
      <t>ゴウケイ</t>
    </rPh>
    <rPh sb="13" eb="15">
      <t>キンガク</t>
    </rPh>
    <phoneticPr fontId="1"/>
  </si>
  <si>
    <t>※　垂井町朝倉町民体育館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アサクラ</t>
    </rPh>
    <rPh sb="7" eb="9">
      <t>チョウミン</t>
    </rPh>
    <rPh sb="9" eb="12">
      <t>タイイクカン</t>
    </rPh>
    <rPh sb="13" eb="15">
      <t>ゴウケイ</t>
    </rPh>
    <rPh sb="15" eb="17">
      <t>キンガク</t>
    </rPh>
    <rPh sb="19" eb="20">
      <t>カク</t>
    </rPh>
    <rPh sb="20" eb="21">
      <t>ツキ</t>
    </rPh>
    <rPh sb="22" eb="24">
      <t>デンキ</t>
    </rPh>
    <rPh sb="24" eb="26">
      <t>リョウキン</t>
    </rPh>
    <rPh sb="27" eb="28">
      <t>エン</t>
    </rPh>
    <rPh sb="29" eb="31">
      <t>ゼイコ</t>
    </rPh>
    <rPh sb="34" eb="35">
      <t>エン</t>
    </rPh>
    <rPh sb="35" eb="37">
      <t>ミマン</t>
    </rPh>
    <rPh sb="38" eb="40">
      <t>ハスウ</t>
    </rPh>
    <rPh sb="49" eb="51">
      <t>ハスウ</t>
    </rPh>
    <rPh sb="51" eb="53">
      <t>キンガク</t>
    </rPh>
    <rPh sb="54" eb="55">
      <t>キ</t>
    </rPh>
    <rPh sb="56" eb="57">
      <t>ス</t>
    </rPh>
    <rPh sb="59" eb="60">
      <t>ガク</t>
    </rPh>
    <rPh sb="62" eb="64">
      <t>ゴウケイ</t>
    </rPh>
    <rPh sb="64" eb="66">
      <t>キンガク</t>
    </rPh>
    <rPh sb="70" eb="71">
      <t>ブン</t>
    </rPh>
    <rPh sb="76" eb="78">
      <t>ソウトウ</t>
    </rPh>
    <rPh sb="80" eb="81">
      <t>ガク</t>
    </rPh>
    <phoneticPr fontId="1"/>
  </si>
  <si>
    <t>【垂井町斎場で使用する電力調達】　予定使用電力量</t>
    <rPh sb="1" eb="4">
      <t>タルイチョウ</t>
    </rPh>
    <rPh sb="4" eb="6">
      <t>サイジョウ</t>
    </rPh>
    <rPh sb="7" eb="9">
      <t>シヨウ</t>
    </rPh>
    <rPh sb="11" eb="13">
      <t>デンリョク</t>
    </rPh>
    <rPh sb="13" eb="15">
      <t>チョウタツ</t>
    </rPh>
    <rPh sb="17" eb="19">
      <t>ヨテイ</t>
    </rPh>
    <rPh sb="19" eb="21">
      <t>シヨウ</t>
    </rPh>
    <rPh sb="21" eb="23">
      <t>デンリョク</t>
    </rPh>
    <rPh sb="23" eb="24">
      <t>リョウ</t>
    </rPh>
    <phoneticPr fontId="1"/>
  </si>
  <si>
    <t>垂井町斎場　合計金額</t>
    <rPh sb="0" eb="3">
      <t>タルイチョウ</t>
    </rPh>
    <rPh sb="3" eb="5">
      <t>サイジョウ</t>
    </rPh>
    <rPh sb="6" eb="8">
      <t>ゴウケイ</t>
    </rPh>
    <rPh sb="8" eb="10">
      <t>キンガク</t>
    </rPh>
    <phoneticPr fontId="1"/>
  </si>
  <si>
    <t>※　垂井町斎場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サイジョウ</t>
    </rPh>
    <rPh sb="8" eb="10">
      <t>ゴウケイ</t>
    </rPh>
    <rPh sb="10" eb="12">
      <t>キンガク</t>
    </rPh>
    <rPh sb="14" eb="15">
      <t>カク</t>
    </rPh>
    <rPh sb="15" eb="16">
      <t>ツキ</t>
    </rPh>
    <rPh sb="17" eb="19">
      <t>デンキ</t>
    </rPh>
    <rPh sb="19" eb="21">
      <t>リョウキン</t>
    </rPh>
    <rPh sb="22" eb="23">
      <t>エン</t>
    </rPh>
    <rPh sb="24" eb="26">
      <t>ゼイコ</t>
    </rPh>
    <rPh sb="29" eb="30">
      <t>エン</t>
    </rPh>
    <rPh sb="30" eb="32">
      <t>ミマン</t>
    </rPh>
    <rPh sb="33" eb="35">
      <t>ハスウ</t>
    </rPh>
    <rPh sb="44" eb="46">
      <t>ハスウ</t>
    </rPh>
    <rPh sb="46" eb="48">
      <t>キンガク</t>
    </rPh>
    <rPh sb="49" eb="50">
      <t>キ</t>
    </rPh>
    <rPh sb="51" eb="52">
      <t>ス</t>
    </rPh>
    <rPh sb="54" eb="55">
      <t>ガク</t>
    </rPh>
    <rPh sb="57" eb="59">
      <t>ゴウケイ</t>
    </rPh>
    <rPh sb="59" eb="61">
      <t>キンガク</t>
    </rPh>
    <rPh sb="65" eb="66">
      <t>ブン</t>
    </rPh>
    <rPh sb="71" eb="73">
      <t>ソウトウ</t>
    </rPh>
    <rPh sb="75" eb="76">
      <t>ガク</t>
    </rPh>
    <phoneticPr fontId="1"/>
  </si>
  <si>
    <t>【垂井町立垂井こども園で使用する電力調達】　予定使用電力量</t>
    <rPh sb="1" eb="3">
      <t>タルイ</t>
    </rPh>
    <rPh sb="3" eb="5">
      <t>チョウリツ</t>
    </rPh>
    <rPh sb="5" eb="7">
      <t>タルイ</t>
    </rPh>
    <rPh sb="10" eb="11">
      <t>エン</t>
    </rPh>
    <rPh sb="12" eb="14">
      <t>シヨウ</t>
    </rPh>
    <rPh sb="16" eb="18">
      <t>デンリョク</t>
    </rPh>
    <rPh sb="18" eb="20">
      <t>チョウタツ</t>
    </rPh>
    <rPh sb="22" eb="24">
      <t>ヨテイ</t>
    </rPh>
    <rPh sb="24" eb="26">
      <t>シヨウ</t>
    </rPh>
    <rPh sb="26" eb="28">
      <t>デンリョク</t>
    </rPh>
    <rPh sb="28" eb="29">
      <t>リョウ</t>
    </rPh>
    <phoneticPr fontId="1"/>
  </si>
  <si>
    <t>垂井町立垂井こども園　合計金額</t>
    <rPh sb="0" eb="2">
      <t>タルイ</t>
    </rPh>
    <rPh sb="2" eb="4">
      <t>チョウリツ</t>
    </rPh>
    <rPh sb="4" eb="6">
      <t>タルイ</t>
    </rPh>
    <rPh sb="9" eb="10">
      <t>エン</t>
    </rPh>
    <rPh sb="11" eb="13">
      <t>ゴウケイ</t>
    </rPh>
    <rPh sb="13" eb="15">
      <t>キンガク</t>
    </rPh>
    <phoneticPr fontId="1"/>
  </si>
  <si>
    <t>※　垂井町立垂井こども園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6">
      <t>チョウリツ</t>
    </rPh>
    <rPh sb="6" eb="8">
      <t>タルイ</t>
    </rPh>
    <rPh sb="11" eb="12">
      <t>エン</t>
    </rPh>
    <rPh sb="13" eb="15">
      <t>ゴウケイ</t>
    </rPh>
    <rPh sb="15" eb="17">
      <t>キンガク</t>
    </rPh>
    <rPh sb="19" eb="20">
      <t>カク</t>
    </rPh>
    <rPh sb="20" eb="21">
      <t>ツキ</t>
    </rPh>
    <rPh sb="22" eb="24">
      <t>デンキ</t>
    </rPh>
    <rPh sb="24" eb="26">
      <t>リョウキン</t>
    </rPh>
    <rPh sb="27" eb="28">
      <t>エン</t>
    </rPh>
    <rPh sb="29" eb="31">
      <t>ゼイコ</t>
    </rPh>
    <rPh sb="34" eb="35">
      <t>エン</t>
    </rPh>
    <rPh sb="35" eb="37">
      <t>ミマン</t>
    </rPh>
    <rPh sb="38" eb="40">
      <t>ハスウ</t>
    </rPh>
    <rPh sb="49" eb="51">
      <t>ハスウ</t>
    </rPh>
    <rPh sb="51" eb="53">
      <t>キンガク</t>
    </rPh>
    <rPh sb="54" eb="55">
      <t>キ</t>
    </rPh>
    <rPh sb="56" eb="57">
      <t>ス</t>
    </rPh>
    <rPh sb="59" eb="60">
      <t>ガク</t>
    </rPh>
    <rPh sb="62" eb="64">
      <t>ゴウケイ</t>
    </rPh>
    <rPh sb="64" eb="66">
      <t>キンガク</t>
    </rPh>
    <rPh sb="70" eb="71">
      <t>ブン</t>
    </rPh>
    <rPh sb="76" eb="78">
      <t>ソウトウ</t>
    </rPh>
    <rPh sb="80" eb="81">
      <t>ガク</t>
    </rPh>
    <phoneticPr fontId="1"/>
  </si>
  <si>
    <t>【垂井町学校給食センターで使用する電力調達】　予定使用電力量</t>
    <rPh sb="1" eb="4">
      <t>タルイチョウ</t>
    </rPh>
    <rPh sb="4" eb="6">
      <t>ガッコウ</t>
    </rPh>
    <rPh sb="6" eb="8">
      <t>キュウショク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29">
      <t>デンリョク</t>
    </rPh>
    <rPh sb="29" eb="30">
      <t>リョウ</t>
    </rPh>
    <phoneticPr fontId="1"/>
  </si>
  <si>
    <t>垂井町学校給食センター　合計金額</t>
    <rPh sb="0" eb="2">
      <t>タルイ</t>
    </rPh>
    <rPh sb="2" eb="3">
      <t>チョウ</t>
    </rPh>
    <rPh sb="3" eb="5">
      <t>ガッコウ</t>
    </rPh>
    <rPh sb="5" eb="7">
      <t>キュウショク</t>
    </rPh>
    <rPh sb="12" eb="14">
      <t>ゴウケイ</t>
    </rPh>
    <rPh sb="14" eb="16">
      <t>キンガク</t>
    </rPh>
    <phoneticPr fontId="1"/>
  </si>
  <si>
    <t>※　垂井町学校給食センター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5">
      <t>チョウ</t>
    </rPh>
    <rPh sb="5" eb="7">
      <t>ガッコウ</t>
    </rPh>
    <rPh sb="7" eb="9">
      <t>キュウショク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1"/>
  </si>
  <si>
    <t>【垂井町垂井駅自由通路南広場で使用する電力調達】　予定使用電力量</t>
    <rPh sb="1" eb="4">
      <t>タルイチョウ</t>
    </rPh>
    <rPh sb="4" eb="6">
      <t>タルイ</t>
    </rPh>
    <rPh sb="6" eb="7">
      <t>エキ</t>
    </rPh>
    <rPh sb="7" eb="9">
      <t>ジユウ</t>
    </rPh>
    <rPh sb="9" eb="11">
      <t>ツウロ</t>
    </rPh>
    <rPh sb="11" eb="12">
      <t>ミナミ</t>
    </rPh>
    <rPh sb="12" eb="14">
      <t>ヒロバ</t>
    </rPh>
    <rPh sb="15" eb="17">
      <t>シヨウ</t>
    </rPh>
    <rPh sb="19" eb="21">
      <t>デンリョク</t>
    </rPh>
    <rPh sb="21" eb="23">
      <t>チョウタツ</t>
    </rPh>
    <rPh sb="25" eb="27">
      <t>ヨテイ</t>
    </rPh>
    <rPh sb="27" eb="29">
      <t>シヨウ</t>
    </rPh>
    <rPh sb="29" eb="32">
      <t>デンリョクリョウ</t>
    </rPh>
    <phoneticPr fontId="1"/>
  </si>
  <si>
    <t>重負荷</t>
    <rPh sb="0" eb="1">
      <t>ジュウ</t>
    </rPh>
    <rPh sb="1" eb="3">
      <t>フカ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</si>
  <si>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</si>
  <si>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</si>
  <si>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垂井町垂井駅自由通路南広場　合計金額</t>
    <rPh sb="0" eb="3">
      <t>タルイチョウ</t>
    </rPh>
    <rPh sb="3" eb="5">
      <t>タルイ</t>
    </rPh>
    <rPh sb="5" eb="6">
      <t>エキ</t>
    </rPh>
    <rPh sb="6" eb="8">
      <t>ジユウ</t>
    </rPh>
    <rPh sb="8" eb="10">
      <t>ツウロ</t>
    </rPh>
    <rPh sb="10" eb="11">
      <t>ミナミ</t>
    </rPh>
    <rPh sb="11" eb="13">
      <t>ヒロバ</t>
    </rPh>
    <rPh sb="14" eb="16">
      <t>ゴウケイ</t>
    </rPh>
    <rPh sb="16" eb="18">
      <t>キンガク</t>
    </rPh>
    <phoneticPr fontId="1"/>
  </si>
  <si>
    <t>※　垂井町垂井駅自由通路南広場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タルイ</t>
    </rPh>
    <rPh sb="7" eb="8">
      <t>エキ</t>
    </rPh>
    <rPh sb="8" eb="10">
      <t>ジユウ</t>
    </rPh>
    <rPh sb="10" eb="12">
      <t>ツウロ</t>
    </rPh>
    <rPh sb="12" eb="13">
      <t>ミナミ</t>
    </rPh>
    <rPh sb="13" eb="15">
      <t>ヒロバ</t>
    </rPh>
    <rPh sb="16" eb="18">
      <t>ゴウケイ</t>
    </rPh>
    <rPh sb="18" eb="20">
      <t>キンガク</t>
    </rPh>
    <rPh sb="22" eb="23">
      <t>カク</t>
    </rPh>
    <rPh sb="23" eb="24">
      <t>ツキ</t>
    </rPh>
    <rPh sb="25" eb="27">
      <t>デンキ</t>
    </rPh>
    <rPh sb="27" eb="29">
      <t>リョウキン</t>
    </rPh>
    <rPh sb="30" eb="31">
      <t>エン</t>
    </rPh>
    <rPh sb="32" eb="34">
      <t>ゼイコ</t>
    </rPh>
    <rPh sb="37" eb="38">
      <t>エン</t>
    </rPh>
    <rPh sb="38" eb="40">
      <t>ミマン</t>
    </rPh>
    <rPh sb="41" eb="43">
      <t>ハスウ</t>
    </rPh>
    <rPh sb="52" eb="54">
      <t>ハスウ</t>
    </rPh>
    <rPh sb="54" eb="56">
      <t>キンガク</t>
    </rPh>
    <rPh sb="57" eb="58">
      <t>キ</t>
    </rPh>
    <rPh sb="59" eb="60">
      <t>ス</t>
    </rPh>
    <rPh sb="62" eb="63">
      <t>ガク</t>
    </rPh>
    <rPh sb="65" eb="67">
      <t>ゴウケイ</t>
    </rPh>
    <rPh sb="67" eb="69">
      <t>キンガク</t>
    </rPh>
    <rPh sb="73" eb="74">
      <t>ブン</t>
    </rPh>
    <rPh sb="79" eb="81">
      <t>ソウトウ</t>
    </rPh>
    <rPh sb="83" eb="84">
      <t>ガク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</si>
  <si>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</si>
  <si>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</si>
  <si>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</si>
  <si>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</si>
  <si>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</si>
  <si>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</si>
  <si>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</si>
  <si>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</si>
  <si>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</si>
  <si>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令和8年4月</t>
    <rPh sb="0" eb="2">
      <t>レイワ</t>
    </rPh>
    <rPh sb="3" eb="4">
      <t>ネン</t>
    </rPh>
    <rPh sb="5" eb="6">
      <t>ガツ</t>
    </rPh>
    <phoneticPr fontId="1"/>
  </si>
  <si>
    <t>令和8年5月</t>
    <rPh sb="0" eb="2">
      <t>レイワ</t>
    </rPh>
    <rPh sb="3" eb="4">
      <t>ネン</t>
    </rPh>
    <rPh sb="5" eb="6">
      <t>ガツ</t>
    </rPh>
    <phoneticPr fontId="1"/>
  </si>
  <si>
    <t>令和8年6月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</si>
</sst>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.00_);[Red]\(#,##0.00\)"/>
    <numFmt numFmtId="178" formatCode="#,##0_);[Red]\(#,##0\)"/>
    <numFmt numFmtId="179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sz val="22"/>
      <color theme="1"/>
      <name val="UD デジタル 教科書体 N-B"/>
      <family val="1"/>
      <charset val="128"/>
    </font>
    <font>
      <b/>
      <sz val="16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178" fontId="3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0" borderId="5" xfId="0" applyNumberFormat="1" applyFont="1" applyBorder="1">
      <alignment vertical="center"/>
    </xf>
    <xf numFmtId="176" fontId="3" fillId="2" borderId="5" xfId="0" applyNumberFormat="1" applyFont="1" applyFill="1" applyBorder="1">
      <alignment vertical="center"/>
    </xf>
    <xf numFmtId="178" fontId="4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178" fontId="3" fillId="2" borderId="5" xfId="0" applyNumberFormat="1" applyFont="1" applyFill="1" applyBorder="1">
      <alignment vertical="center"/>
    </xf>
    <xf numFmtId="0" fontId="3" fillId="0" borderId="0" xfId="0" applyFont="1">
      <alignment vertical="center"/>
    </xf>
    <xf numFmtId="178" fontId="5" fillId="0" borderId="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8" fontId="6" fillId="0" borderId="6" xfId="0" applyNumberFormat="1" applyFont="1" applyBorder="1">
      <alignment vertical="center"/>
    </xf>
    <xf numFmtId="0" fontId="7" fillId="0" borderId="0" xfId="0" applyFont="1">
      <alignment vertical="center"/>
    </xf>
    <xf numFmtId="177" fontId="2" fillId="0" borderId="0" xfId="0" applyNumberFormat="1" applyFont="1">
      <alignment vertical="center"/>
    </xf>
    <xf numFmtId="176" fontId="4" fillId="0" borderId="7" xfId="0" applyNumberFormat="1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176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5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178" fontId="3" fillId="0" borderId="0" xfId="0" applyNumberFormat="1" applyFont="1">
      <alignment vertical="center"/>
    </xf>
    <xf numFmtId="179" fontId="2" fillId="0" borderId="9" xfId="0" applyNumberFormat="1" applyFont="1" applyBorder="1" applyProtection="1">
      <alignment vertical="center"/>
      <protection locked="0"/>
    </xf>
    <xf numFmtId="0" fontId="2" fillId="0" borderId="10" xfId="0" applyFont="1" applyBorder="1">
      <alignment vertical="center"/>
    </xf>
    <xf numFmtId="179" fontId="2" fillId="0" borderId="6" xfId="0" applyNumberFormat="1" applyFont="1" applyBorder="1" applyProtection="1">
      <alignment vertical="center"/>
      <protection locked="0"/>
    </xf>
    <xf numFmtId="179" fontId="2" fillId="3" borderId="11" xfId="0" applyNumberFormat="1" applyFont="1" applyFill="1" applyBorder="1" applyProtection="1">
      <alignment vertical="center"/>
      <protection locked="0"/>
    </xf>
    <xf numFmtId="0" fontId="2" fillId="3" borderId="10" xfId="0" applyFont="1" applyFill="1" applyBorder="1">
      <alignment vertical="center"/>
    </xf>
    <xf numFmtId="179" fontId="2" fillId="4" borderId="6" xfId="0" applyNumberFormat="1" applyFont="1" applyFill="1" applyBorder="1" applyProtection="1">
      <alignment vertical="center"/>
      <protection locked="0"/>
    </xf>
    <xf numFmtId="0" fontId="2" fillId="4" borderId="10" xfId="0" applyFont="1" applyFill="1" applyBorder="1">
      <alignment vertical="center"/>
    </xf>
    <xf numFmtId="179" fontId="2" fillId="0" borderId="1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 shrinkToFit="1"/>
    </xf>
    <xf numFmtId="178" fontId="2" fillId="0" borderId="4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3" borderId="1" xfId="0" applyNumberFormat="1" applyFont="1" applyFill="1" applyBorder="1">
      <alignment vertical="center"/>
    </xf>
    <xf numFmtId="178" fontId="2" fillId="4" borderId="5" xfId="0" applyNumberFormat="1" applyFont="1" applyFill="1" applyBorder="1">
      <alignment vertical="center"/>
    </xf>
    <xf numFmtId="178" fontId="2" fillId="0" borderId="1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3" borderId="5" xfId="0" applyNumberFormat="1" applyFont="1" applyFill="1" applyBorder="1">
      <alignment vertical="center"/>
    </xf>
    <xf numFmtId="178" fontId="2" fillId="4" borderId="1" xfId="0" applyNumberFormat="1" applyFont="1" applyFill="1" applyBorder="1">
      <alignment vertical="center"/>
    </xf>
    <xf numFmtId="178" fontId="2" fillId="0" borderId="0" xfId="0" applyNumberFormat="1" applyFont="1">
      <alignment vertical="center"/>
    </xf>
    <xf numFmtId="179" fontId="2" fillId="0" borderId="16" xfId="0" applyNumberFormat="1" applyFont="1" applyBorder="1" applyProtection="1">
      <alignment vertical="center"/>
      <protection locked="0"/>
    </xf>
    <xf numFmtId="179" fontId="2" fillId="3" borderId="6" xfId="0" applyNumberFormat="1" applyFont="1" applyFill="1" applyBorder="1" applyProtection="1">
      <alignment vertical="center"/>
      <protection locked="0"/>
    </xf>
    <xf numFmtId="179" fontId="2" fillId="0" borderId="12" xfId="0" applyNumberFormat="1" applyFont="1" applyBorder="1" applyProtection="1">
      <alignment vertical="center"/>
      <protection locked="0"/>
    </xf>
    <xf numFmtId="179" fontId="2" fillId="0" borderId="6" xfId="0" applyNumberFormat="1" applyFont="1" applyBorder="1">
      <alignment vertical="center"/>
    </xf>
    <xf numFmtId="179" fontId="2" fillId="0" borderId="16" xfId="0" applyNumberFormat="1" applyFont="1" applyBorder="1">
      <alignment vertical="center"/>
    </xf>
    <xf numFmtId="179" fontId="2" fillId="3" borderId="6" xfId="0" applyNumberFormat="1" applyFont="1" applyFill="1" applyBorder="1">
      <alignment vertical="center"/>
    </xf>
    <xf numFmtId="179" fontId="2" fillId="4" borderId="6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177" fontId="2" fillId="3" borderId="6" xfId="0" applyNumberFormat="1" applyFont="1" applyFill="1" applyBorder="1">
      <alignment vertical="center"/>
    </xf>
    <xf numFmtId="177" fontId="2" fillId="4" borderId="6" xfId="0" applyNumberFormat="1" applyFont="1" applyFill="1" applyBorder="1">
      <alignment vertical="center"/>
    </xf>
    <xf numFmtId="177" fontId="2" fillId="5" borderId="6" xfId="0" applyNumberFormat="1" applyFont="1" applyFill="1" applyBorder="1">
      <alignment vertical="center"/>
    </xf>
    <xf numFmtId="0" fontId="2" fillId="5" borderId="10" xfId="0" applyFont="1" applyFill="1" applyBorder="1">
      <alignment vertical="center"/>
    </xf>
    <xf numFmtId="178" fontId="2" fillId="5" borderId="1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shrinkToFit="1"/>
    </xf>
    <xf numFmtId="178" fontId="2" fillId="0" borderId="8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 shrinkToFit="1"/>
    </xf>
    <xf numFmtId="178" fontId="8" fillId="0" borderId="20" xfId="0" applyNumberFormat="1" applyFont="1" applyBorder="1" applyAlignment="1">
      <alignment horizontal="center" vertical="center"/>
    </xf>
    <xf numFmtId="178" fontId="8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957A-A30F-40D7-868C-4C249FDFE20C}">
  <sheetPr>
    <pageSetUpPr fitToPage="1"/>
  </sheetPr>
  <dimension ref="B2:M31"/>
  <sheetViews>
    <sheetView tabSelected="1" zoomScale="70" zoomScaleNormal="70" workbookViewId="0">
      <selection activeCell="D11" sqref="D11"/>
    </sheetView>
  </sheetViews>
  <sheetFormatPr defaultRowHeight="15" x14ac:dyDescent="0.4"/>
  <cols>
    <col min="1" max="2" width="9" style="1"/>
    <col min="3" max="3" width="27.75" style="1" customWidth="1"/>
    <col min="4" max="4" width="11.875" style="1" customWidth="1"/>
    <col min="5" max="5" width="18.75" style="1" customWidth="1"/>
    <col min="6" max="12" width="14.875" style="1" customWidth="1"/>
    <col min="13" max="13" width="23.75" style="1" customWidth="1"/>
    <col min="14" max="16384" width="9" style="1"/>
  </cols>
  <sheetData>
    <row r="2" spans="2:13" ht="30" customHeight="1" x14ac:dyDescent="0.4">
      <c r="B2" s="26" t="s">
        <v>35</v>
      </c>
      <c r="G2" s="27"/>
      <c r="I2" s="28" t="s">
        <v>36</v>
      </c>
      <c r="J2" s="28"/>
      <c r="K2" s="28"/>
      <c r="L2" s="29"/>
      <c r="M2" s="34"/>
    </row>
    <row r="3" spans="2:13" ht="24.95" customHeight="1" x14ac:dyDescent="0.4">
      <c r="B3" s="30"/>
      <c r="G3" s="27"/>
      <c r="I3" s="31"/>
      <c r="J3" s="31"/>
      <c r="K3" s="31"/>
      <c r="L3" s="32"/>
    </row>
    <row r="4" spans="2:13" ht="30" customHeight="1" x14ac:dyDescent="0.4">
      <c r="B4" s="30"/>
      <c r="G4" s="27"/>
      <c r="I4" s="28" t="s">
        <v>37</v>
      </c>
      <c r="J4" s="28"/>
      <c r="K4" s="28"/>
      <c r="L4" s="29"/>
      <c r="M4" s="34"/>
    </row>
    <row r="5" spans="2:13" ht="24.95" customHeight="1" x14ac:dyDescent="0.4">
      <c r="B5" s="30"/>
      <c r="G5" s="27"/>
      <c r="I5" s="31"/>
      <c r="J5" s="31"/>
      <c r="K5" s="31"/>
      <c r="L5" s="32"/>
    </row>
    <row r="6" spans="2:13" ht="30" customHeight="1" x14ac:dyDescent="0.4">
      <c r="G6" s="27"/>
      <c r="I6" s="28" t="s">
        <v>38</v>
      </c>
      <c r="J6" s="28" t="s">
        <v>39</v>
      </c>
      <c r="K6" s="33" t="s">
        <v>40</v>
      </c>
      <c r="L6" s="33"/>
      <c r="M6" s="35" t="s">
        <v>41</v>
      </c>
    </row>
    <row r="7" spans="2:13" ht="30" customHeight="1" x14ac:dyDescent="0.4"/>
    <row r="8" spans="2:13" ht="21.75" customHeight="1" x14ac:dyDescent="0.4">
      <c r="B8" s="74" t="s">
        <v>0</v>
      </c>
      <c r="C8" s="80" t="s">
        <v>1</v>
      </c>
      <c r="D8" s="77" t="s">
        <v>4</v>
      </c>
      <c r="E8" s="77" t="s">
        <v>2</v>
      </c>
      <c r="F8" s="80" t="s">
        <v>3</v>
      </c>
      <c r="G8" s="80"/>
      <c r="H8" s="80"/>
      <c r="I8" s="80"/>
      <c r="J8" s="80"/>
      <c r="K8" s="80"/>
      <c r="L8" s="80"/>
      <c r="M8" s="81" t="s">
        <v>14</v>
      </c>
    </row>
    <row r="9" spans="2:13" ht="21.75" customHeight="1" x14ac:dyDescent="0.4">
      <c r="B9" s="75"/>
      <c r="C9" s="80"/>
      <c r="D9" s="75"/>
      <c r="E9" s="78"/>
      <c r="F9" s="80" t="s">
        <v>8</v>
      </c>
      <c r="G9" s="80"/>
      <c r="H9" s="82" t="s">
        <v>9</v>
      </c>
      <c r="I9" s="82"/>
      <c r="J9" s="82"/>
      <c r="K9" s="82"/>
      <c r="L9" s="82"/>
      <c r="M9" s="81"/>
    </row>
    <row r="10" spans="2:13" ht="21.75" customHeight="1" x14ac:dyDescent="0.4">
      <c r="B10" s="76"/>
      <c r="C10" s="80"/>
      <c r="D10" s="76"/>
      <c r="E10" s="79"/>
      <c r="F10" s="4" t="s">
        <v>10</v>
      </c>
      <c r="G10" s="5" t="s">
        <v>11</v>
      </c>
      <c r="H10" s="2" t="s">
        <v>12</v>
      </c>
      <c r="I10" s="3" t="s">
        <v>13</v>
      </c>
      <c r="J10" s="2" t="s">
        <v>5</v>
      </c>
      <c r="K10" s="3" t="s">
        <v>6</v>
      </c>
      <c r="L10" s="2" t="s">
        <v>7</v>
      </c>
      <c r="M10" s="81"/>
    </row>
    <row r="11" spans="2:13" ht="25.5" customHeight="1" x14ac:dyDescent="0.4">
      <c r="B11" s="7">
        <v>1</v>
      </c>
      <c r="C11" s="8" t="s">
        <v>15</v>
      </c>
      <c r="D11" s="10">
        <f>'1垂井町役場庁舎'!B14</f>
        <v>209</v>
      </c>
      <c r="E11" s="10">
        <f>'1垂井町役場庁舎'!D27</f>
        <v>490535</v>
      </c>
      <c r="F11" s="11">
        <f>'1垂井町役場庁舎'!F6</f>
        <v>0</v>
      </c>
      <c r="G11" s="12">
        <f>'1垂井町役場庁舎'!F7</f>
        <v>0</v>
      </c>
      <c r="H11" s="13">
        <f>'1垂井町役場庁舎'!F8</f>
        <v>0</v>
      </c>
      <c r="I11" s="14">
        <f>'1垂井町役場庁舎'!F9</f>
        <v>0</v>
      </c>
      <c r="J11" s="15"/>
      <c r="K11" s="16"/>
      <c r="L11" s="15"/>
      <c r="M11" s="17">
        <f>'1垂井町役場庁舎'!J28</f>
        <v>0</v>
      </c>
    </row>
    <row r="12" spans="2:13" ht="25.5" customHeight="1" x14ac:dyDescent="0.4">
      <c r="B12" s="7">
        <v>2</v>
      </c>
      <c r="C12" s="18" t="s">
        <v>16</v>
      </c>
      <c r="D12" s="10">
        <f>'2垂井町立岩手小学校'!B14</f>
        <v>85</v>
      </c>
      <c r="E12" s="10">
        <f>'2垂井町立岩手小学校'!D27</f>
        <v>117490</v>
      </c>
      <c r="F12" s="11">
        <f>'2垂井町立岩手小学校'!F6</f>
        <v>0</v>
      </c>
      <c r="G12" s="20"/>
      <c r="H12" s="13">
        <f>'2垂井町立岩手小学校'!F8</f>
        <v>0</v>
      </c>
      <c r="I12" s="14">
        <f>'2垂井町立岩手小学校'!F9</f>
        <v>0</v>
      </c>
      <c r="J12" s="15"/>
      <c r="K12" s="16"/>
      <c r="L12" s="15"/>
      <c r="M12" s="17">
        <f>'2垂井町立岩手小学校'!J28</f>
        <v>0</v>
      </c>
    </row>
    <row r="13" spans="2:13" ht="25.5" customHeight="1" x14ac:dyDescent="0.4">
      <c r="B13" s="7">
        <v>3</v>
      </c>
      <c r="C13" s="18" t="s">
        <v>17</v>
      </c>
      <c r="D13" s="10">
        <f>'3垂井町立府中小学校'!B14</f>
        <v>124</v>
      </c>
      <c r="E13" s="10">
        <f>'3垂井町立府中小学校'!D27</f>
        <v>112802</v>
      </c>
      <c r="F13" s="11">
        <f>'3垂井町立府中小学校'!F6</f>
        <v>0</v>
      </c>
      <c r="G13" s="20"/>
      <c r="H13" s="13">
        <f>'3垂井町立府中小学校'!F8</f>
        <v>0</v>
      </c>
      <c r="I13" s="14">
        <f>'3垂井町立府中小学校'!F9</f>
        <v>0</v>
      </c>
      <c r="J13" s="15"/>
      <c r="K13" s="16"/>
      <c r="L13" s="15"/>
      <c r="M13" s="17">
        <f>'3垂井町立府中小学校'!J28</f>
        <v>0</v>
      </c>
    </row>
    <row r="14" spans="2:13" ht="25.5" customHeight="1" x14ac:dyDescent="0.4">
      <c r="B14" s="7">
        <v>4</v>
      </c>
      <c r="C14" s="18" t="s">
        <v>18</v>
      </c>
      <c r="D14" s="10">
        <f>'4垂井町立垂井小学校'!B14</f>
        <v>152</v>
      </c>
      <c r="E14" s="10">
        <f>'4垂井町立垂井小学校'!D27</f>
        <v>161075</v>
      </c>
      <c r="F14" s="11">
        <f>'4垂井町立垂井小学校'!F6</f>
        <v>0</v>
      </c>
      <c r="G14" s="20"/>
      <c r="H14" s="13">
        <f>'4垂井町立垂井小学校'!F8</f>
        <v>0</v>
      </c>
      <c r="I14" s="14">
        <f>'4垂井町立垂井小学校'!F9</f>
        <v>0</v>
      </c>
      <c r="J14" s="15"/>
      <c r="K14" s="16"/>
      <c r="L14" s="15"/>
      <c r="M14" s="17">
        <f>'4垂井町立垂井小学校'!J28</f>
        <v>0</v>
      </c>
    </row>
    <row r="15" spans="2:13" ht="25.5" customHeight="1" x14ac:dyDescent="0.4">
      <c r="B15" s="7">
        <v>5</v>
      </c>
      <c r="C15" s="18" t="s">
        <v>19</v>
      </c>
      <c r="D15" s="10">
        <f>'5垂井町立宮代小学校 '!B14</f>
        <v>92</v>
      </c>
      <c r="E15" s="10">
        <f>'5垂井町立宮代小学校 '!D27</f>
        <v>106353</v>
      </c>
      <c r="F15" s="11">
        <f>'5垂井町立宮代小学校 '!F6</f>
        <v>0</v>
      </c>
      <c r="G15" s="20"/>
      <c r="H15" s="13">
        <f>'5垂井町立宮代小学校 '!F8</f>
        <v>0</v>
      </c>
      <c r="I15" s="14">
        <f>'5垂井町立宮代小学校 '!F9</f>
        <v>0</v>
      </c>
      <c r="J15" s="15"/>
      <c r="K15" s="16"/>
      <c r="L15" s="15"/>
      <c r="M15" s="17">
        <f>'5垂井町立宮代小学校 '!J28</f>
        <v>0</v>
      </c>
    </row>
    <row r="16" spans="2:13" ht="25.5" customHeight="1" x14ac:dyDescent="0.4">
      <c r="B16" s="7">
        <v>6</v>
      </c>
      <c r="C16" s="18" t="s">
        <v>20</v>
      </c>
      <c r="D16" s="10">
        <f>'6垂井町立東小学校 '!B14</f>
        <v>131</v>
      </c>
      <c r="E16" s="10">
        <f>'6垂井町立東小学校 '!D27</f>
        <v>122559</v>
      </c>
      <c r="F16" s="11">
        <f>'6垂井町立東小学校 '!F6</f>
        <v>0</v>
      </c>
      <c r="G16" s="20"/>
      <c r="H16" s="13">
        <f>'6垂井町立東小学校 '!F8</f>
        <v>0</v>
      </c>
      <c r="I16" s="14">
        <f>'6垂井町立東小学校 '!F9</f>
        <v>0</v>
      </c>
      <c r="J16" s="15"/>
      <c r="K16" s="16"/>
      <c r="L16" s="15"/>
      <c r="M16" s="17">
        <f>'6垂井町立東小学校 '!J28</f>
        <v>0</v>
      </c>
    </row>
    <row r="17" spans="2:13" ht="25.5" customHeight="1" x14ac:dyDescent="0.4">
      <c r="B17" s="7">
        <v>7</v>
      </c>
      <c r="C17" s="18" t="s">
        <v>21</v>
      </c>
      <c r="D17" s="10">
        <f>'7垂井町立表佐小学校'!B14</f>
        <v>91</v>
      </c>
      <c r="E17" s="10">
        <f>'7垂井町立表佐小学校'!D27</f>
        <v>136949</v>
      </c>
      <c r="F17" s="11">
        <f>'7垂井町立表佐小学校'!F6</f>
        <v>0</v>
      </c>
      <c r="G17" s="20"/>
      <c r="H17" s="13">
        <f>'7垂井町立表佐小学校'!F8</f>
        <v>0</v>
      </c>
      <c r="I17" s="14">
        <f>'7垂井町立表佐小学校'!F9</f>
        <v>0</v>
      </c>
      <c r="J17" s="15"/>
      <c r="K17" s="16"/>
      <c r="L17" s="15"/>
      <c r="M17" s="17">
        <f>'7垂井町立表佐小学校'!J28</f>
        <v>0</v>
      </c>
    </row>
    <row r="18" spans="2:13" ht="25.5" customHeight="1" x14ac:dyDescent="0.4">
      <c r="B18" s="7">
        <v>8</v>
      </c>
      <c r="C18" s="18" t="s">
        <v>22</v>
      </c>
      <c r="D18" s="10">
        <f>'8垂井町立合原小学校'!B14</f>
        <v>48</v>
      </c>
      <c r="E18" s="10">
        <f>'8垂井町立合原小学校'!D27</f>
        <v>54029</v>
      </c>
      <c r="F18" s="11">
        <f>'8垂井町立合原小学校'!F6</f>
        <v>0</v>
      </c>
      <c r="G18" s="20"/>
      <c r="H18" s="13">
        <f>'8垂井町立合原小学校'!F8</f>
        <v>0</v>
      </c>
      <c r="I18" s="14">
        <f>'8垂井町立合原小学校'!F9</f>
        <v>0</v>
      </c>
      <c r="J18" s="15"/>
      <c r="K18" s="16"/>
      <c r="L18" s="15"/>
      <c r="M18" s="17">
        <f>'8垂井町立合原小学校'!J28</f>
        <v>0</v>
      </c>
    </row>
    <row r="19" spans="2:13" ht="25.5" customHeight="1" x14ac:dyDescent="0.4">
      <c r="B19" s="7">
        <v>9</v>
      </c>
      <c r="C19" s="18" t="s">
        <v>23</v>
      </c>
      <c r="D19" s="10">
        <f>'9垂井町立北中学校'!B14</f>
        <v>103</v>
      </c>
      <c r="E19" s="10">
        <f>'9垂井町立北中学校'!D27</f>
        <v>102742</v>
      </c>
      <c r="F19" s="11">
        <f>'9垂井町立北中学校'!F6</f>
        <v>0</v>
      </c>
      <c r="G19" s="20"/>
      <c r="H19" s="13">
        <f>'9垂井町立北中学校'!F8</f>
        <v>0</v>
      </c>
      <c r="I19" s="14">
        <f>'9垂井町立北中学校'!F9</f>
        <v>0</v>
      </c>
      <c r="J19" s="15"/>
      <c r="K19" s="16"/>
      <c r="L19" s="15"/>
      <c r="M19" s="17">
        <f>'9垂井町立北中学校'!J28</f>
        <v>0</v>
      </c>
    </row>
    <row r="20" spans="2:13" ht="25.5" customHeight="1" x14ac:dyDescent="0.4">
      <c r="B20" s="7">
        <v>10</v>
      </c>
      <c r="C20" s="18" t="s">
        <v>24</v>
      </c>
      <c r="D20" s="10">
        <f>'10垂井町立不破中学校'!B14</f>
        <v>242</v>
      </c>
      <c r="E20" s="10">
        <f>'10垂井町立不破中学校'!D27</f>
        <v>209895</v>
      </c>
      <c r="F20" s="11">
        <f>'10垂井町立不破中学校'!F6</f>
        <v>0</v>
      </c>
      <c r="G20" s="20"/>
      <c r="H20" s="13">
        <f>'10垂井町立不破中学校'!F8</f>
        <v>0</v>
      </c>
      <c r="I20" s="14">
        <f>'10垂井町立不破中学校'!F9</f>
        <v>0</v>
      </c>
      <c r="J20" s="15"/>
      <c r="K20" s="16"/>
      <c r="L20" s="15"/>
      <c r="M20" s="17">
        <f>'10垂井町立不破中学校'!J28</f>
        <v>0</v>
      </c>
    </row>
    <row r="21" spans="2:13" ht="25.5" customHeight="1" x14ac:dyDescent="0.4">
      <c r="B21" s="7">
        <v>11</v>
      </c>
      <c r="C21" s="8" t="s">
        <v>25</v>
      </c>
      <c r="D21" s="10">
        <f>'11垂井町タルイピアセンター'!B14</f>
        <v>165</v>
      </c>
      <c r="E21" s="10">
        <f>'11垂井町タルイピアセンター'!D27</f>
        <v>300403</v>
      </c>
      <c r="F21" s="11">
        <f>'11垂井町タルイピアセンター'!F6</f>
        <v>0</v>
      </c>
      <c r="G21" s="20"/>
      <c r="H21" s="13">
        <f>'11垂井町タルイピアセンター'!F8</f>
        <v>0</v>
      </c>
      <c r="I21" s="14">
        <f>'11垂井町タルイピアセンター'!F9</f>
        <v>0</v>
      </c>
      <c r="J21" s="15"/>
      <c r="K21" s="16"/>
      <c r="L21" s="15"/>
      <c r="M21" s="17">
        <f>'11垂井町タルイピアセンター'!J28</f>
        <v>0</v>
      </c>
    </row>
    <row r="22" spans="2:13" ht="25.5" customHeight="1" x14ac:dyDescent="0.4">
      <c r="B22" s="7">
        <v>12</v>
      </c>
      <c r="C22" s="18" t="s">
        <v>26</v>
      </c>
      <c r="D22" s="10">
        <f>'12垂井町文化会館'!B14</f>
        <v>331</v>
      </c>
      <c r="E22" s="10">
        <f>'12垂井町文化会館'!D27</f>
        <v>207010</v>
      </c>
      <c r="F22" s="11">
        <f>'12垂井町文化会館'!F6</f>
        <v>0</v>
      </c>
      <c r="G22" s="20"/>
      <c r="H22" s="13">
        <f>'12垂井町文化会館'!F8</f>
        <v>0</v>
      </c>
      <c r="I22" s="14">
        <f>'12垂井町文化会館'!F9</f>
        <v>0</v>
      </c>
      <c r="J22" s="15"/>
      <c r="K22" s="16"/>
      <c r="L22" s="15"/>
      <c r="M22" s="17">
        <f>'12垂井町文化会館'!J28</f>
        <v>0</v>
      </c>
    </row>
    <row r="23" spans="2:13" ht="25.5" customHeight="1" x14ac:dyDescent="0.4">
      <c r="B23" s="7">
        <v>13</v>
      </c>
      <c r="C23" s="18" t="s">
        <v>27</v>
      </c>
      <c r="D23" s="10">
        <f>'13垂井町保健センター'!B14</f>
        <v>34</v>
      </c>
      <c r="E23" s="10">
        <f>'13垂井町保健センター'!D27</f>
        <v>26905</v>
      </c>
      <c r="F23" s="11">
        <f>'13垂井町保健センター'!F6</f>
        <v>0</v>
      </c>
      <c r="G23" s="20"/>
      <c r="H23" s="13">
        <f>'13垂井町保健センター'!F8</f>
        <v>0</v>
      </c>
      <c r="I23" s="14">
        <f>'13垂井町保健センター'!F9</f>
        <v>0</v>
      </c>
      <c r="J23" s="15"/>
      <c r="K23" s="16"/>
      <c r="L23" s="15"/>
      <c r="M23" s="17">
        <f>'13垂井町保健センター'!J28</f>
        <v>0</v>
      </c>
    </row>
    <row r="24" spans="2:13" ht="25.5" customHeight="1" x14ac:dyDescent="0.4">
      <c r="B24" s="7">
        <v>14</v>
      </c>
      <c r="C24" s="18" t="s">
        <v>28</v>
      </c>
      <c r="D24" s="10">
        <f>'14垂井町立垂井東こども園'!B14</f>
        <v>107</v>
      </c>
      <c r="E24" s="10">
        <f>'14垂井町立垂井東こども園'!D27</f>
        <v>120119</v>
      </c>
      <c r="F24" s="11">
        <f>'14垂井町立垂井東こども園'!F6</f>
        <v>0</v>
      </c>
      <c r="G24" s="20"/>
      <c r="H24" s="13">
        <f>'14垂井町立垂井東こども園'!F8</f>
        <v>0</v>
      </c>
      <c r="I24" s="14">
        <f>'14垂井町立垂井東こども園'!F9</f>
        <v>0</v>
      </c>
      <c r="J24" s="15"/>
      <c r="K24" s="16"/>
      <c r="L24" s="15"/>
      <c r="M24" s="17">
        <f>'14垂井町立垂井東こども園'!J28</f>
        <v>0</v>
      </c>
    </row>
    <row r="25" spans="2:13" ht="25.5" customHeight="1" x14ac:dyDescent="0.4">
      <c r="B25" s="7">
        <v>15</v>
      </c>
      <c r="C25" s="18" t="s">
        <v>29</v>
      </c>
      <c r="D25" s="10">
        <f>'15垂井町朝倉運動公園野球場'!B14</f>
        <v>188</v>
      </c>
      <c r="E25" s="10">
        <f>'15垂井町朝倉運動公園野球場'!D27</f>
        <v>20514</v>
      </c>
      <c r="F25" s="11">
        <f>'15垂井町朝倉運動公園野球場'!F6</f>
        <v>0</v>
      </c>
      <c r="G25" s="20"/>
      <c r="H25" s="13">
        <f>'15垂井町朝倉運動公園野球場'!F8</f>
        <v>0</v>
      </c>
      <c r="I25" s="14">
        <f>'15垂井町朝倉運動公園野球場'!F9</f>
        <v>0</v>
      </c>
      <c r="J25" s="15"/>
      <c r="K25" s="16"/>
      <c r="L25" s="15"/>
      <c r="M25" s="17">
        <f>'15垂井町朝倉運動公園野球場'!J28</f>
        <v>0</v>
      </c>
    </row>
    <row r="26" spans="2:13" ht="25.5" customHeight="1" x14ac:dyDescent="0.4">
      <c r="B26" s="7">
        <v>16</v>
      </c>
      <c r="C26" s="18" t="s">
        <v>30</v>
      </c>
      <c r="D26" s="10">
        <f>'16垂井町朝倉町民体育館'!B14</f>
        <v>40</v>
      </c>
      <c r="E26" s="10">
        <f>'16垂井町朝倉町民体育館'!D27</f>
        <v>57255</v>
      </c>
      <c r="F26" s="11">
        <f>'16垂井町朝倉町民体育館'!F6</f>
        <v>0</v>
      </c>
      <c r="G26" s="20"/>
      <c r="H26" s="13">
        <f>'16垂井町朝倉町民体育館'!F8</f>
        <v>0</v>
      </c>
      <c r="I26" s="14">
        <f>'16垂井町朝倉町民体育館'!F9</f>
        <v>0</v>
      </c>
      <c r="J26" s="15"/>
      <c r="K26" s="16"/>
      <c r="L26" s="15"/>
      <c r="M26" s="17">
        <f>'16垂井町朝倉町民体育館'!J28</f>
        <v>0</v>
      </c>
    </row>
    <row r="27" spans="2:13" ht="25.5" customHeight="1" x14ac:dyDescent="0.4">
      <c r="B27" s="7">
        <v>17</v>
      </c>
      <c r="C27" s="18" t="s">
        <v>31</v>
      </c>
      <c r="D27" s="10">
        <f>'17垂井町斎場'!B14</f>
        <v>116</v>
      </c>
      <c r="E27" s="10">
        <f>'17垂井町斎場'!D27</f>
        <v>114992</v>
      </c>
      <c r="F27" s="11">
        <f>'17垂井町斎場'!F6</f>
        <v>0</v>
      </c>
      <c r="G27" s="20"/>
      <c r="H27" s="13">
        <f>'17垂井町斎場'!F8</f>
        <v>0</v>
      </c>
      <c r="I27" s="14">
        <f>'17垂井町斎場'!F9</f>
        <v>0</v>
      </c>
      <c r="J27" s="15"/>
      <c r="K27" s="16"/>
      <c r="L27" s="15"/>
      <c r="M27" s="17">
        <f>'17垂井町斎場'!J28</f>
        <v>0</v>
      </c>
    </row>
    <row r="28" spans="2:13" ht="25.5" customHeight="1" x14ac:dyDescent="0.4">
      <c r="B28" s="7">
        <v>18</v>
      </c>
      <c r="C28" s="18" t="s">
        <v>32</v>
      </c>
      <c r="D28" s="10">
        <f>'18垂井町立垂井こども園'!B14</f>
        <v>109</v>
      </c>
      <c r="E28" s="10">
        <f>'18垂井町立垂井こども園'!D27</f>
        <v>104494</v>
      </c>
      <c r="F28" s="11">
        <f>'18垂井町立垂井こども園'!F6</f>
        <v>0</v>
      </c>
      <c r="G28" s="20"/>
      <c r="H28" s="13">
        <f>'18垂井町立垂井こども園'!F8</f>
        <v>0</v>
      </c>
      <c r="I28" s="14">
        <f>'18垂井町立垂井こども園'!F9</f>
        <v>0</v>
      </c>
      <c r="J28" s="15"/>
      <c r="K28" s="16"/>
      <c r="L28" s="15"/>
      <c r="M28" s="17">
        <f>'18垂井町立垂井こども園'!J28</f>
        <v>0</v>
      </c>
    </row>
    <row r="29" spans="2:13" ht="25.5" customHeight="1" x14ac:dyDescent="0.4">
      <c r="B29" s="7">
        <v>19</v>
      </c>
      <c r="C29" s="18" t="s">
        <v>33</v>
      </c>
      <c r="D29" s="10">
        <f>'19垂井町学校給食センター'!B14</f>
        <v>133</v>
      </c>
      <c r="E29" s="10">
        <f>'19垂井町学校給食センター'!D27</f>
        <v>173437</v>
      </c>
      <c r="F29" s="11">
        <f>'19垂井町学校給食センター'!F6</f>
        <v>0</v>
      </c>
      <c r="G29" s="20"/>
      <c r="H29" s="13">
        <f>'19垂井町学校給食センター'!F8</f>
        <v>0</v>
      </c>
      <c r="I29" s="14">
        <f>'19垂井町学校給食センター'!F9</f>
        <v>0</v>
      </c>
      <c r="J29" s="15"/>
      <c r="K29" s="16"/>
      <c r="L29" s="15"/>
      <c r="M29" s="17">
        <f>'19垂井町学校給食センター'!J28</f>
        <v>0</v>
      </c>
    </row>
    <row r="30" spans="2:13" ht="25.5" customHeight="1" thickBot="1" x14ac:dyDescent="0.45">
      <c r="B30" s="7">
        <v>20</v>
      </c>
      <c r="C30" s="18" t="s">
        <v>34</v>
      </c>
      <c r="D30" s="10">
        <f>'20垂井町垂井駅　自由通路　南広場'!B14</f>
        <v>14</v>
      </c>
      <c r="E30" s="10">
        <f>'20垂井町垂井駅　自由通路　南広場'!D27</f>
        <v>47250</v>
      </c>
      <c r="F30" s="11">
        <f>'20垂井町垂井駅　自由通路　南広場'!F6</f>
        <v>0</v>
      </c>
      <c r="G30" s="20"/>
      <c r="H30" s="15"/>
      <c r="I30" s="16"/>
      <c r="J30" s="13">
        <f>'20垂井町垂井駅　自由通路　南広場'!F8</f>
        <v>0</v>
      </c>
      <c r="K30" s="14">
        <f>'20垂井町垂井駅　自由通路　南広場'!F9</f>
        <v>0</v>
      </c>
      <c r="L30" s="13">
        <f>'20垂井町垂井駅　自由通路　南広場'!F10</f>
        <v>0</v>
      </c>
      <c r="M30" s="17">
        <f>'20垂井町垂井駅　自由通路　南広場'!J28</f>
        <v>0</v>
      </c>
    </row>
    <row r="31" spans="2:13" ht="45" customHeight="1" thickBot="1" x14ac:dyDescent="0.45">
      <c r="D31" s="21"/>
      <c r="E31" s="22">
        <f>SUM(E11:E30)</f>
        <v>2786808</v>
      </c>
      <c r="F31" s="23"/>
      <c r="G31" s="21"/>
      <c r="H31" s="24"/>
      <c r="I31" s="24"/>
      <c r="J31" s="24"/>
      <c r="K31" s="24"/>
      <c r="L31" s="24"/>
      <c r="M31" s="25">
        <f>SUM(M11:M30)</f>
        <v>0</v>
      </c>
    </row>
  </sheetData>
  <protectedRanges>
    <protectedRange sqref="I2:L6" name="範囲1"/>
  </protectedRanges>
  <mergeCells count="8">
    <mergeCell ref="B8:B10"/>
    <mergeCell ref="E8:E10"/>
    <mergeCell ref="F8:L8"/>
    <mergeCell ref="M8:M10"/>
    <mergeCell ref="F9:G9"/>
    <mergeCell ref="H9:L9"/>
    <mergeCell ref="D8:D10"/>
    <mergeCell ref="C8:C10"/>
  </mergeCells>
  <phoneticPr fontId="1"/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headerFooter>
    <oddHeader>&amp;R&amp;"UD デジタル 教科書体 N-B,太字"&amp;14別紙２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73943-9BA6-452F-A0F3-805775E443E3}">
  <sheetPr>
    <pageSetUpPr fitToPage="1"/>
  </sheetPr>
  <dimension ref="A2:K38"/>
  <sheetViews>
    <sheetView topLeftCell="A13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91</v>
      </c>
      <c r="B2" s="83"/>
      <c r="C2" s="83"/>
      <c r="D2" s="83"/>
      <c r="E2" s="83"/>
      <c r="F2" s="83"/>
      <c r="G2" s="36">
        <f>D27</f>
        <v>102742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103</v>
      </c>
      <c r="C14" s="50">
        <v>100</v>
      </c>
      <c r="D14" s="52">
        <v>10986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103</v>
      </c>
      <c r="C15" s="51">
        <v>100</v>
      </c>
      <c r="D15" s="52">
        <v>5810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103</v>
      </c>
      <c r="C16" s="51">
        <v>100</v>
      </c>
      <c r="D16" s="52">
        <v>12612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103</v>
      </c>
      <c r="C17" s="51">
        <v>100</v>
      </c>
      <c r="D17" s="57"/>
      <c r="E17" s="58">
        <v>7027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103</v>
      </c>
      <c r="C18" s="51">
        <v>100</v>
      </c>
      <c r="D18" s="57"/>
      <c r="E18" s="58">
        <v>6441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103</v>
      </c>
      <c r="C19" s="51">
        <v>100</v>
      </c>
      <c r="D19" s="57"/>
      <c r="E19" s="58">
        <v>9490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103</v>
      </c>
      <c r="C20" s="51">
        <v>100</v>
      </c>
      <c r="D20" s="57"/>
      <c r="E20" s="58">
        <v>11322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103</v>
      </c>
      <c r="C21" s="51">
        <v>100</v>
      </c>
      <c r="D21" s="57"/>
      <c r="E21" s="58">
        <v>11142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103</v>
      </c>
      <c r="C22" s="51">
        <v>100</v>
      </c>
      <c r="D22" s="57"/>
      <c r="E22" s="58">
        <v>8177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103</v>
      </c>
      <c r="C23" s="51">
        <v>100</v>
      </c>
      <c r="D23" s="57"/>
      <c r="E23" s="58">
        <v>6060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103</v>
      </c>
      <c r="C24" s="51">
        <v>100</v>
      </c>
      <c r="D24" s="57"/>
      <c r="E24" s="58">
        <v>6429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103</v>
      </c>
      <c r="C25" s="51">
        <v>100</v>
      </c>
      <c r="D25" s="57"/>
      <c r="E25" s="58">
        <v>7246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29408</v>
      </c>
      <c r="E26" s="51">
        <f>SUM(E14:E25)</f>
        <v>73334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102742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92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93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12A7C-C8A2-4D08-94D9-87E53A31690A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94</v>
      </c>
      <c r="B2" s="83"/>
      <c r="C2" s="83"/>
      <c r="D2" s="83"/>
      <c r="E2" s="83"/>
      <c r="F2" s="83"/>
      <c r="G2" s="36">
        <f>D27</f>
        <v>209895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242</v>
      </c>
      <c r="C14" s="50">
        <v>100</v>
      </c>
      <c r="D14" s="52">
        <v>23382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242</v>
      </c>
      <c r="C15" s="51">
        <v>100</v>
      </c>
      <c r="D15" s="52">
        <v>9367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242</v>
      </c>
      <c r="C16" s="51">
        <v>100</v>
      </c>
      <c r="D16" s="52">
        <v>29928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242</v>
      </c>
      <c r="C17" s="51">
        <v>100</v>
      </c>
      <c r="D17" s="57"/>
      <c r="E17" s="58">
        <v>14854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>ROUNDDOWN(I17+J17,0)</f>
        <v>0</v>
      </c>
    </row>
    <row r="18" spans="1:11" ht="15.95" customHeight="1" x14ac:dyDescent="0.4">
      <c r="A18" s="49" t="s">
        <v>134</v>
      </c>
      <c r="B18" s="50">
        <v>242</v>
      </c>
      <c r="C18" s="51">
        <v>100</v>
      </c>
      <c r="D18" s="57"/>
      <c r="E18" s="58">
        <v>12888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242</v>
      </c>
      <c r="C19" s="51">
        <v>100</v>
      </c>
      <c r="D19" s="57"/>
      <c r="E19" s="58">
        <v>20074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242</v>
      </c>
      <c r="C20" s="51">
        <v>100</v>
      </c>
      <c r="D20" s="57"/>
      <c r="E20" s="58">
        <v>22028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242</v>
      </c>
      <c r="C21" s="51">
        <v>100</v>
      </c>
      <c r="D21" s="57"/>
      <c r="E21" s="58">
        <v>23055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242</v>
      </c>
      <c r="C22" s="51">
        <v>100</v>
      </c>
      <c r="D22" s="57"/>
      <c r="E22" s="58">
        <v>15780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242</v>
      </c>
      <c r="C23" s="51">
        <v>100</v>
      </c>
      <c r="D23" s="57"/>
      <c r="E23" s="58">
        <v>10653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242</v>
      </c>
      <c r="C24" s="51">
        <v>100</v>
      </c>
      <c r="D24" s="57"/>
      <c r="E24" s="58">
        <v>11427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242</v>
      </c>
      <c r="C25" s="51">
        <v>100</v>
      </c>
      <c r="D25" s="57"/>
      <c r="E25" s="58">
        <v>16459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62677</v>
      </c>
      <c r="E26" s="51">
        <f>SUM(E14:E25)</f>
        <v>147218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209895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95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96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UDゴシック,標準"&amp;14別紙2-10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7C66-FC20-4658-9056-56D03513FC00}">
  <sheetPr>
    <pageSetUpPr fitToPage="1"/>
  </sheetPr>
  <dimension ref="A2:K38"/>
  <sheetViews>
    <sheetView topLeftCell="A7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97</v>
      </c>
      <c r="B2" s="83"/>
      <c r="C2" s="83"/>
      <c r="D2" s="83"/>
      <c r="E2" s="83"/>
      <c r="F2" s="83"/>
      <c r="G2" s="36">
        <f>D27</f>
        <v>300403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165</v>
      </c>
      <c r="C14" s="50">
        <v>100</v>
      </c>
      <c r="D14" s="52">
        <v>28626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165</v>
      </c>
      <c r="C15" s="51">
        <v>100</v>
      </c>
      <c r="D15" s="52">
        <v>32220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165</v>
      </c>
      <c r="C16" s="51">
        <v>100</v>
      </c>
      <c r="D16" s="52">
        <v>28116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165</v>
      </c>
      <c r="C17" s="51">
        <v>100</v>
      </c>
      <c r="D17" s="57"/>
      <c r="E17" s="58">
        <v>20829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165</v>
      </c>
      <c r="C18" s="51">
        <v>100</v>
      </c>
      <c r="D18" s="57"/>
      <c r="E18" s="58">
        <v>18342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165</v>
      </c>
      <c r="C19" s="51">
        <v>100</v>
      </c>
      <c r="D19" s="57"/>
      <c r="E19" s="58">
        <v>30270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165</v>
      </c>
      <c r="C20" s="51">
        <v>100</v>
      </c>
      <c r="D20" s="57"/>
      <c r="E20" s="58">
        <v>34388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165</v>
      </c>
      <c r="C21" s="51">
        <v>100</v>
      </c>
      <c r="D21" s="57"/>
      <c r="E21" s="58">
        <v>32401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165</v>
      </c>
      <c r="C22" s="51">
        <v>100</v>
      </c>
      <c r="D22" s="57"/>
      <c r="E22" s="58">
        <v>25402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165</v>
      </c>
      <c r="C23" s="51">
        <v>100</v>
      </c>
      <c r="D23" s="57"/>
      <c r="E23" s="58">
        <v>14700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165</v>
      </c>
      <c r="C24" s="51">
        <v>100</v>
      </c>
      <c r="D24" s="57"/>
      <c r="E24" s="58">
        <v>14436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165</v>
      </c>
      <c r="C25" s="51">
        <v>100</v>
      </c>
      <c r="D25" s="57"/>
      <c r="E25" s="58">
        <v>20673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88962</v>
      </c>
      <c r="E26" s="51">
        <f>SUM(E14:E25)</f>
        <v>211441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300403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98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99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93E4-799B-4ABE-A378-485B3C9FA93C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100</v>
      </c>
      <c r="B2" s="83"/>
      <c r="C2" s="83"/>
      <c r="D2" s="83"/>
      <c r="E2" s="83"/>
      <c r="F2" s="83"/>
      <c r="G2" s="36">
        <f>D27</f>
        <v>207010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331</v>
      </c>
      <c r="C14" s="50">
        <v>100</v>
      </c>
      <c r="D14" s="52">
        <v>18622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331</v>
      </c>
      <c r="C15" s="51">
        <v>100</v>
      </c>
      <c r="D15" s="52">
        <v>29431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331</v>
      </c>
      <c r="C16" s="51">
        <v>100</v>
      </c>
      <c r="D16" s="52">
        <v>22338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331</v>
      </c>
      <c r="C17" s="51">
        <v>100</v>
      </c>
      <c r="D17" s="57"/>
      <c r="E17" s="58">
        <v>10384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331</v>
      </c>
      <c r="C18" s="51">
        <v>100</v>
      </c>
      <c r="D18" s="57"/>
      <c r="E18" s="58">
        <v>10111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331</v>
      </c>
      <c r="C19" s="51">
        <v>100</v>
      </c>
      <c r="D19" s="57"/>
      <c r="E19" s="58">
        <v>15459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331</v>
      </c>
      <c r="C20" s="51">
        <v>100</v>
      </c>
      <c r="D20" s="57"/>
      <c r="E20" s="58">
        <v>22426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331</v>
      </c>
      <c r="C21" s="51">
        <v>100</v>
      </c>
      <c r="D21" s="57"/>
      <c r="E21" s="58">
        <v>28542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331</v>
      </c>
      <c r="C22" s="51">
        <v>100</v>
      </c>
      <c r="D22" s="57"/>
      <c r="E22" s="58">
        <v>25748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331</v>
      </c>
      <c r="C23" s="51">
        <v>100</v>
      </c>
      <c r="D23" s="57"/>
      <c r="E23" s="58">
        <v>6228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331</v>
      </c>
      <c r="C24" s="51">
        <v>100</v>
      </c>
      <c r="D24" s="57"/>
      <c r="E24" s="58">
        <v>7841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331</v>
      </c>
      <c r="C25" s="51">
        <v>100</v>
      </c>
      <c r="D25" s="57"/>
      <c r="E25" s="58">
        <v>9880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70391</v>
      </c>
      <c r="E26" s="51">
        <f>SUM(E14:E25)</f>
        <v>136619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207010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101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102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8:F9 F6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B693-0387-46A7-A07D-7AA44A9CFF4A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103</v>
      </c>
      <c r="B2" s="83"/>
      <c r="C2" s="83"/>
      <c r="D2" s="83"/>
      <c r="E2" s="83"/>
      <c r="F2" s="83"/>
      <c r="G2" s="36">
        <f>D27</f>
        <v>26905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34</v>
      </c>
      <c r="C14" s="50">
        <v>100</v>
      </c>
      <c r="D14" s="52">
        <v>2810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34</v>
      </c>
      <c r="C15" s="51">
        <v>100</v>
      </c>
      <c r="D15" s="52">
        <v>2828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34</v>
      </c>
      <c r="C16" s="51">
        <v>100</v>
      </c>
      <c r="D16" s="52">
        <v>2558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34</v>
      </c>
      <c r="C17" s="51">
        <v>100</v>
      </c>
      <c r="D17" s="57"/>
      <c r="E17" s="58">
        <v>1794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34</v>
      </c>
      <c r="C18" s="51">
        <v>100</v>
      </c>
      <c r="D18" s="57"/>
      <c r="E18" s="58">
        <v>1659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34</v>
      </c>
      <c r="C19" s="51">
        <v>100</v>
      </c>
      <c r="D19" s="57"/>
      <c r="E19" s="58">
        <v>2573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34</v>
      </c>
      <c r="C20" s="51">
        <v>100</v>
      </c>
      <c r="D20" s="57"/>
      <c r="E20" s="58">
        <v>2816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34</v>
      </c>
      <c r="C21" s="51">
        <v>100</v>
      </c>
      <c r="D21" s="57"/>
      <c r="E21" s="58">
        <v>2446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34</v>
      </c>
      <c r="C22" s="51">
        <v>100</v>
      </c>
      <c r="D22" s="57"/>
      <c r="E22" s="58">
        <v>2234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34</v>
      </c>
      <c r="C23" s="51">
        <v>100</v>
      </c>
      <c r="D23" s="57"/>
      <c r="E23" s="58">
        <v>1609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34</v>
      </c>
      <c r="C24" s="51">
        <v>100</v>
      </c>
      <c r="D24" s="57"/>
      <c r="E24" s="58">
        <v>1697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34</v>
      </c>
      <c r="C25" s="51">
        <v>100</v>
      </c>
      <c r="D25" s="57"/>
      <c r="E25" s="58">
        <v>1881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8196</v>
      </c>
      <c r="E26" s="51">
        <f>SUM(E14:E25)</f>
        <v>18709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26905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104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105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28F3C-C3E5-4CAE-9126-DB04C1774896}">
  <sheetPr>
    <pageSetUpPr fitToPage="1"/>
  </sheetPr>
  <dimension ref="A2:K38"/>
  <sheetViews>
    <sheetView topLeftCell="A7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37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106</v>
      </c>
      <c r="B2" s="83"/>
      <c r="C2" s="83"/>
      <c r="D2" s="83"/>
      <c r="E2" s="83"/>
      <c r="F2" s="83"/>
      <c r="G2" s="36">
        <f>D27</f>
        <v>120119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107</v>
      </c>
      <c r="C14" s="50">
        <v>100</v>
      </c>
      <c r="D14" s="52">
        <v>13242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107</v>
      </c>
      <c r="C15" s="51">
        <v>100</v>
      </c>
      <c r="D15" s="52">
        <v>13163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107</v>
      </c>
      <c r="C16" s="51">
        <v>100</v>
      </c>
      <c r="D16" s="52">
        <v>11894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107</v>
      </c>
      <c r="C17" s="51">
        <v>100</v>
      </c>
      <c r="D17" s="57"/>
      <c r="E17" s="58">
        <v>7384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107</v>
      </c>
      <c r="C18" s="51">
        <v>100</v>
      </c>
      <c r="D18" s="57"/>
      <c r="E18" s="58">
        <v>7225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107</v>
      </c>
      <c r="C19" s="51">
        <v>100</v>
      </c>
      <c r="D19" s="57"/>
      <c r="E19" s="58">
        <v>10911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107</v>
      </c>
      <c r="C20" s="51">
        <v>100</v>
      </c>
      <c r="D20" s="57"/>
      <c r="E20" s="58">
        <v>12570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107</v>
      </c>
      <c r="C21" s="51">
        <v>100</v>
      </c>
      <c r="D21" s="57"/>
      <c r="E21" s="58">
        <v>12124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107</v>
      </c>
      <c r="C22" s="51">
        <v>100</v>
      </c>
      <c r="D22" s="57"/>
      <c r="E22" s="58">
        <v>9572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107</v>
      </c>
      <c r="C23" s="51">
        <v>100</v>
      </c>
      <c r="D23" s="57"/>
      <c r="E23" s="58">
        <v>6182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107</v>
      </c>
      <c r="C24" s="51">
        <v>100</v>
      </c>
      <c r="D24" s="57"/>
      <c r="E24" s="58">
        <v>7051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107</v>
      </c>
      <c r="C25" s="51">
        <v>100</v>
      </c>
      <c r="D25" s="57"/>
      <c r="E25" s="58">
        <v>8801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38299</v>
      </c>
      <c r="E26" s="51">
        <f>SUM(E14:E25)</f>
        <v>81820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120119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107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108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6AD9-50FC-4782-9D70-C536D22F0E34}">
  <sheetPr>
    <pageSetUpPr fitToPage="1"/>
  </sheetPr>
  <dimension ref="A2:K38"/>
  <sheetViews>
    <sheetView topLeftCell="A4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109</v>
      </c>
      <c r="B2" s="83"/>
      <c r="C2" s="83"/>
      <c r="D2" s="83"/>
      <c r="E2" s="83"/>
      <c r="F2" s="83"/>
      <c r="G2" s="36">
        <f>D27</f>
        <v>20514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188</v>
      </c>
      <c r="C14" s="50">
        <v>100</v>
      </c>
      <c r="D14" s="52">
        <v>2792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188</v>
      </c>
      <c r="C15" s="51">
        <v>100</v>
      </c>
      <c r="D15" s="52">
        <v>2900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188</v>
      </c>
      <c r="C16" s="51">
        <v>100</v>
      </c>
      <c r="D16" s="52">
        <v>4619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188</v>
      </c>
      <c r="C17" s="51">
        <v>100</v>
      </c>
      <c r="D17" s="57"/>
      <c r="E17" s="58">
        <v>1818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188</v>
      </c>
      <c r="C18" s="51">
        <v>100</v>
      </c>
      <c r="D18" s="57"/>
      <c r="E18" s="58">
        <v>2411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188</v>
      </c>
      <c r="C19" s="51">
        <v>100</v>
      </c>
      <c r="D19" s="57"/>
      <c r="E19" s="58">
        <v>36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188</v>
      </c>
      <c r="C20" s="51">
        <v>100</v>
      </c>
      <c r="D20" s="57"/>
      <c r="E20" s="58">
        <v>0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188</v>
      </c>
      <c r="C21" s="51">
        <v>100</v>
      </c>
      <c r="D21" s="57"/>
      <c r="E21" s="58">
        <v>0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188</v>
      </c>
      <c r="C22" s="51">
        <v>100</v>
      </c>
      <c r="D22" s="57"/>
      <c r="E22" s="58">
        <v>1523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188</v>
      </c>
      <c r="C23" s="51">
        <v>100</v>
      </c>
      <c r="D23" s="57"/>
      <c r="E23" s="58">
        <v>1850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188</v>
      </c>
      <c r="C24" s="51">
        <v>100</v>
      </c>
      <c r="D24" s="57"/>
      <c r="E24" s="58">
        <v>706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188</v>
      </c>
      <c r="C25" s="51">
        <v>100</v>
      </c>
      <c r="D25" s="57"/>
      <c r="E25" s="58">
        <v>1859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10311</v>
      </c>
      <c r="E26" s="51">
        <f>SUM(E14:E25)</f>
        <v>10203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20514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110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111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UDゴシック,標準"&amp;14別紙2-15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1E80-E519-4712-A8C2-86DBC1A6C07D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112</v>
      </c>
      <c r="B2" s="83"/>
      <c r="C2" s="83"/>
      <c r="D2" s="83"/>
      <c r="E2" s="83"/>
      <c r="F2" s="83"/>
      <c r="G2" s="36">
        <f>D27</f>
        <v>57255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40</v>
      </c>
      <c r="C14" s="50">
        <v>100</v>
      </c>
      <c r="D14" s="52">
        <v>4677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40</v>
      </c>
      <c r="C15" s="51">
        <v>100</v>
      </c>
      <c r="D15" s="52">
        <v>5030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40</v>
      </c>
      <c r="C16" s="51">
        <v>100</v>
      </c>
      <c r="D16" s="52">
        <v>4906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40</v>
      </c>
      <c r="C17" s="51">
        <v>100</v>
      </c>
      <c r="D17" s="57"/>
      <c r="E17" s="58">
        <v>4674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40</v>
      </c>
      <c r="C18" s="51">
        <v>100</v>
      </c>
      <c r="D18" s="57"/>
      <c r="E18" s="58">
        <v>5112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40</v>
      </c>
      <c r="C19" s="51">
        <v>100</v>
      </c>
      <c r="D19" s="57"/>
      <c r="E19" s="58">
        <v>5169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40</v>
      </c>
      <c r="C20" s="51">
        <v>100</v>
      </c>
      <c r="D20" s="57"/>
      <c r="E20" s="58">
        <v>4912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40</v>
      </c>
      <c r="C21" s="51">
        <v>100</v>
      </c>
      <c r="D21" s="57"/>
      <c r="E21" s="58">
        <v>4588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40</v>
      </c>
      <c r="C22" s="51">
        <v>100</v>
      </c>
      <c r="D22" s="57"/>
      <c r="E22" s="58">
        <v>4998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40</v>
      </c>
      <c r="C23" s="51">
        <v>100</v>
      </c>
      <c r="D23" s="57"/>
      <c r="E23" s="58">
        <v>3921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40</v>
      </c>
      <c r="C24" s="51">
        <v>100</v>
      </c>
      <c r="D24" s="57"/>
      <c r="E24" s="58">
        <v>4624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40</v>
      </c>
      <c r="C25" s="51">
        <v>100</v>
      </c>
      <c r="D25" s="57"/>
      <c r="E25" s="58">
        <v>4644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14613</v>
      </c>
      <c r="E26" s="51">
        <f>SUM(E14:E25)</f>
        <v>42642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57255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113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114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40D7-3561-410D-812C-F8DF2A1CB127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15.75" x14ac:dyDescent="0.4">
      <c r="A2" s="83" t="s">
        <v>115</v>
      </c>
      <c r="B2" s="83"/>
      <c r="C2" s="83"/>
      <c r="D2" s="83"/>
      <c r="E2" s="83"/>
      <c r="F2" s="83"/>
      <c r="G2" s="36">
        <f>D27</f>
        <v>114992</v>
      </c>
      <c r="H2" s="1" t="s">
        <v>43</v>
      </c>
    </row>
    <row r="3" spans="1:11" ht="15.75" x14ac:dyDescent="0.4">
      <c r="A3" s="21" t="s">
        <v>44</v>
      </c>
    </row>
    <row r="5" spans="1:11" ht="15.75" thickBot="1" x14ac:dyDescent="0.45">
      <c r="C5" s="84" t="s">
        <v>3</v>
      </c>
      <c r="D5" s="99"/>
      <c r="E5" s="90"/>
      <c r="F5" s="100" t="s">
        <v>45</v>
      </c>
      <c r="G5" s="101"/>
    </row>
    <row r="6" spans="1:11" ht="15.75" thickBot="1" x14ac:dyDescent="0.45">
      <c r="C6" s="74" t="s">
        <v>46</v>
      </c>
      <c r="D6" s="84" t="s">
        <v>47</v>
      </c>
      <c r="E6" s="102"/>
      <c r="F6" s="63"/>
      <c r="G6" s="38" t="s">
        <v>48</v>
      </c>
    </row>
    <row r="7" spans="1:11" ht="15.75" thickBot="1" x14ac:dyDescent="0.45">
      <c r="C7" s="76"/>
      <c r="D7" s="84" t="s">
        <v>49</v>
      </c>
      <c r="E7" s="90"/>
      <c r="F7" s="64"/>
      <c r="G7" s="19" t="s">
        <v>48</v>
      </c>
    </row>
    <row r="8" spans="1:11" ht="15.75" thickBot="1" x14ac:dyDescent="0.45">
      <c r="C8" s="74" t="s">
        <v>50</v>
      </c>
      <c r="D8" s="87" t="s">
        <v>51</v>
      </c>
      <c r="E8" s="103"/>
      <c r="F8" s="65"/>
      <c r="G8" s="41" t="s">
        <v>52</v>
      </c>
    </row>
    <row r="9" spans="1:11" ht="15.75" thickBot="1" x14ac:dyDescent="0.45">
      <c r="C9" s="75"/>
      <c r="D9" s="89" t="s">
        <v>53</v>
      </c>
      <c r="E9" s="104"/>
      <c r="F9" s="66"/>
      <c r="G9" s="43" t="s">
        <v>52</v>
      </c>
    </row>
    <row r="10" spans="1:11" x14ac:dyDescent="0.4">
      <c r="C10" s="76"/>
      <c r="D10" s="84"/>
      <c r="E10" s="9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84" t="s">
        <v>56</v>
      </c>
      <c r="H12" s="90"/>
      <c r="I12" s="74" t="s">
        <v>57</v>
      </c>
      <c r="J12" s="74" t="s">
        <v>58</v>
      </c>
      <c r="K12" s="74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76"/>
      <c r="J13" s="76"/>
      <c r="K13" s="76"/>
    </row>
    <row r="14" spans="1:11" x14ac:dyDescent="0.4">
      <c r="A14" s="49" t="s">
        <v>130</v>
      </c>
      <c r="B14" s="50">
        <v>116</v>
      </c>
      <c r="C14" s="50">
        <v>100</v>
      </c>
      <c r="D14" s="52">
        <v>7463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x14ac:dyDescent="0.4">
      <c r="A15" s="49" t="s">
        <v>131</v>
      </c>
      <c r="B15" s="50">
        <v>116</v>
      </c>
      <c r="C15" s="51">
        <v>100</v>
      </c>
      <c r="D15" s="52">
        <v>14046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x14ac:dyDescent="0.4">
      <c r="A16" s="49" t="s">
        <v>132</v>
      </c>
      <c r="B16" s="50">
        <v>116</v>
      </c>
      <c r="C16" s="51">
        <v>100</v>
      </c>
      <c r="D16" s="52">
        <v>10005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x14ac:dyDescent="0.4">
      <c r="A17" s="49" t="s">
        <v>133</v>
      </c>
      <c r="B17" s="50">
        <v>116</v>
      </c>
      <c r="C17" s="51">
        <v>100</v>
      </c>
      <c r="D17" s="57"/>
      <c r="E17" s="58">
        <v>5099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x14ac:dyDescent="0.4">
      <c r="A18" s="49" t="s">
        <v>134</v>
      </c>
      <c r="B18" s="50">
        <v>116</v>
      </c>
      <c r="C18" s="51">
        <v>100</v>
      </c>
      <c r="D18" s="57"/>
      <c r="E18" s="58">
        <v>5802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x14ac:dyDescent="0.4">
      <c r="A19" s="49" t="s">
        <v>135</v>
      </c>
      <c r="B19" s="50">
        <v>116</v>
      </c>
      <c r="C19" s="51">
        <v>100</v>
      </c>
      <c r="D19" s="57"/>
      <c r="E19" s="58">
        <v>13939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x14ac:dyDescent="0.4">
      <c r="A20" s="49" t="s">
        <v>136</v>
      </c>
      <c r="B20" s="50">
        <v>116</v>
      </c>
      <c r="C20" s="51">
        <v>100</v>
      </c>
      <c r="D20" s="57"/>
      <c r="E20" s="58">
        <v>18074</v>
      </c>
      <c r="F20" s="56"/>
      <c r="G20" s="51">
        <f>ROUNDDOWN($F$6*B20*(1.85-C20/100),2)</f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x14ac:dyDescent="0.4">
      <c r="A21" s="49" t="s">
        <v>137</v>
      </c>
      <c r="B21" s="50">
        <v>116</v>
      </c>
      <c r="C21" s="51">
        <v>100</v>
      </c>
      <c r="D21" s="57"/>
      <c r="E21" s="58">
        <v>13335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x14ac:dyDescent="0.4">
      <c r="A22" s="49" t="s">
        <v>138</v>
      </c>
      <c r="B22" s="50">
        <v>116</v>
      </c>
      <c r="C22" s="51">
        <v>100</v>
      </c>
      <c r="D22" s="57"/>
      <c r="E22" s="58">
        <v>10973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x14ac:dyDescent="0.4">
      <c r="A23" s="49" t="s">
        <v>139</v>
      </c>
      <c r="B23" s="50">
        <v>116</v>
      </c>
      <c r="C23" s="51">
        <v>100</v>
      </c>
      <c r="D23" s="57"/>
      <c r="E23" s="58">
        <v>5074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x14ac:dyDescent="0.4">
      <c r="A24" s="49" t="s">
        <v>140</v>
      </c>
      <c r="B24" s="50">
        <v>116</v>
      </c>
      <c r="C24" s="51">
        <v>100</v>
      </c>
      <c r="D24" s="57"/>
      <c r="E24" s="58">
        <v>4951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x14ac:dyDescent="0.4">
      <c r="A25" s="49" t="s">
        <v>141</v>
      </c>
      <c r="B25" s="50">
        <v>116</v>
      </c>
      <c r="C25" s="51">
        <v>100</v>
      </c>
      <c r="D25" s="57"/>
      <c r="E25" s="58">
        <v>6231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x14ac:dyDescent="0.4">
      <c r="B26" s="59"/>
      <c r="C26" s="59" t="s">
        <v>65</v>
      </c>
      <c r="D26" s="51">
        <f>SUM(D14:D25)</f>
        <v>31514</v>
      </c>
      <c r="E26" s="51">
        <f>SUM(E14:E25)</f>
        <v>83478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114992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8" t="s">
        <v>116</v>
      </c>
      <c r="I28" s="105"/>
      <c r="J28" s="106">
        <f>ROUNDDOWN(K26*100/110,0)</f>
        <v>0</v>
      </c>
      <c r="K28" s="107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117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A6AC-63B9-44FC-99C4-B49D93A3C999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118</v>
      </c>
      <c r="B2" s="83"/>
      <c r="C2" s="83"/>
      <c r="D2" s="83"/>
      <c r="E2" s="83"/>
      <c r="F2" s="83"/>
      <c r="G2" s="36">
        <f>D27</f>
        <v>104494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109</v>
      </c>
      <c r="C14" s="50">
        <v>100</v>
      </c>
      <c r="D14" s="52">
        <v>11425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109</v>
      </c>
      <c r="C15" s="51">
        <v>100</v>
      </c>
      <c r="D15" s="52">
        <v>11207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109</v>
      </c>
      <c r="C16" s="51">
        <v>100</v>
      </c>
      <c r="D16" s="52">
        <v>10148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109</v>
      </c>
      <c r="C17" s="51">
        <v>100</v>
      </c>
      <c r="D17" s="57"/>
      <c r="E17" s="58">
        <v>6325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109</v>
      </c>
      <c r="C18" s="51">
        <v>100</v>
      </c>
      <c r="D18" s="57"/>
      <c r="E18" s="58">
        <v>5578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109</v>
      </c>
      <c r="C19" s="51">
        <v>100</v>
      </c>
      <c r="D19" s="57"/>
      <c r="E19" s="58">
        <v>10682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109</v>
      </c>
      <c r="C20" s="51">
        <v>100</v>
      </c>
      <c r="D20" s="57"/>
      <c r="E20" s="58">
        <v>11775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109</v>
      </c>
      <c r="C21" s="51">
        <v>100</v>
      </c>
      <c r="D21" s="57"/>
      <c r="E21" s="58">
        <v>11503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109</v>
      </c>
      <c r="C22" s="51">
        <v>100</v>
      </c>
      <c r="D22" s="57"/>
      <c r="E22" s="58">
        <v>7941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109</v>
      </c>
      <c r="C23" s="51">
        <v>100</v>
      </c>
      <c r="D23" s="57"/>
      <c r="E23" s="58">
        <v>5321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109</v>
      </c>
      <c r="C24" s="51">
        <v>100</v>
      </c>
      <c r="D24" s="57"/>
      <c r="E24" s="58">
        <v>5444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109</v>
      </c>
      <c r="C25" s="51">
        <v>100</v>
      </c>
      <c r="D25" s="57"/>
      <c r="E25" s="58">
        <v>7145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32780</v>
      </c>
      <c r="E26" s="51">
        <f>SUM(E14:E25)</f>
        <v>71714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104494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119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120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EB98-30C8-453D-BA54-B7F8227A9FD6}">
  <sheetPr>
    <pageSetUpPr fitToPage="1"/>
  </sheetPr>
  <dimension ref="A2:K38"/>
  <sheetViews>
    <sheetView topLeftCell="A10" workbookViewId="0">
      <selection activeCell="C14" sqref="C14"/>
    </sheetView>
  </sheetViews>
  <sheetFormatPr defaultRowHeight="15" x14ac:dyDescent="0.4"/>
  <cols>
    <col min="1" max="1" width="11.25" style="1" bestFit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42</v>
      </c>
      <c r="B2" s="83"/>
      <c r="C2" s="83"/>
      <c r="D2" s="83"/>
      <c r="E2" s="83"/>
      <c r="F2" s="83"/>
      <c r="G2" s="36">
        <f>D27</f>
        <v>490535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69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37"/>
      <c r="G6" s="38" t="s">
        <v>48</v>
      </c>
    </row>
    <row r="7" spans="1:11" ht="18" customHeight="1" thickBot="1" x14ac:dyDescent="0.45">
      <c r="C7" s="80"/>
      <c r="D7" s="80" t="s">
        <v>49</v>
      </c>
      <c r="E7" s="84"/>
      <c r="F7" s="39"/>
      <c r="G7" s="38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40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42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209</v>
      </c>
      <c r="C14" s="51">
        <v>100</v>
      </c>
      <c r="D14" s="52">
        <v>49022</v>
      </c>
      <c r="E14" s="53"/>
      <c r="F14" s="54"/>
      <c r="G14" s="51">
        <f>ROUNDDOWN($F$6*B14*(1.85-C14/100),2)</f>
        <v>0</v>
      </c>
      <c r="H14" s="51">
        <f>F7*B14</f>
        <v>0</v>
      </c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209</v>
      </c>
      <c r="C15" s="51">
        <v>100</v>
      </c>
      <c r="D15" s="52">
        <v>54215</v>
      </c>
      <c r="E15" s="53"/>
      <c r="F15" s="56"/>
      <c r="G15" s="51">
        <f t="shared" ref="G15:G25" si="0">ROUNDDOWN($F$6*B15*(1.85-C15/100),2)</f>
        <v>0</v>
      </c>
      <c r="H15" s="51">
        <f>$F7*B15</f>
        <v>0</v>
      </c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209</v>
      </c>
      <c r="C16" s="51">
        <v>100</v>
      </c>
      <c r="D16" s="52">
        <v>45547</v>
      </c>
      <c r="E16" s="53"/>
      <c r="F16" s="56"/>
      <c r="G16" s="51">
        <f>ROUNDDOWN($F$6*B16*(1.85-C16/100),2)</f>
        <v>0</v>
      </c>
      <c r="H16" s="51">
        <f>$F7*B16</f>
        <v>0</v>
      </c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209</v>
      </c>
      <c r="C17" s="51">
        <v>100</v>
      </c>
      <c r="D17" s="57"/>
      <c r="E17" s="58">
        <v>34171</v>
      </c>
      <c r="F17" s="56"/>
      <c r="G17" s="51">
        <f t="shared" si="0"/>
        <v>0</v>
      </c>
      <c r="H17" s="51">
        <f>$F7*B17</f>
        <v>0</v>
      </c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209</v>
      </c>
      <c r="C18" s="51">
        <v>100</v>
      </c>
      <c r="D18" s="57"/>
      <c r="E18" s="58">
        <v>31804</v>
      </c>
      <c r="F18" s="56"/>
      <c r="G18" s="51">
        <f t="shared" si="0"/>
        <v>0</v>
      </c>
      <c r="H18" s="51">
        <f>$F7*B18</f>
        <v>0</v>
      </c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209</v>
      </c>
      <c r="C19" s="51">
        <v>100</v>
      </c>
      <c r="D19" s="57"/>
      <c r="E19" s="58">
        <v>43481</v>
      </c>
      <c r="F19" s="56"/>
      <c r="G19" s="51">
        <f t="shared" si="0"/>
        <v>0</v>
      </c>
      <c r="H19" s="51">
        <f>$F7*B19</f>
        <v>0</v>
      </c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209</v>
      </c>
      <c r="C20" s="51">
        <v>100</v>
      </c>
      <c r="D20" s="57"/>
      <c r="E20" s="58">
        <v>51406</v>
      </c>
      <c r="F20" s="56"/>
      <c r="G20" s="51">
        <f>ROUNDDOWN($F$6*B20*(1.85-C20/100),2)</f>
        <v>0</v>
      </c>
      <c r="H20" s="51">
        <f>$F7*B20</f>
        <v>0</v>
      </c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209</v>
      </c>
      <c r="C21" s="51">
        <v>100</v>
      </c>
      <c r="D21" s="57"/>
      <c r="E21" s="58">
        <v>46652</v>
      </c>
      <c r="F21" s="56"/>
      <c r="G21" s="51">
        <f t="shared" si="0"/>
        <v>0</v>
      </c>
      <c r="H21" s="51">
        <f>$F7*B21</f>
        <v>0</v>
      </c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209</v>
      </c>
      <c r="C22" s="51">
        <v>100</v>
      </c>
      <c r="D22" s="57"/>
      <c r="E22" s="58">
        <v>42253</v>
      </c>
      <c r="F22" s="56"/>
      <c r="G22" s="51">
        <f t="shared" si="0"/>
        <v>0</v>
      </c>
      <c r="H22" s="51">
        <f>$F7*B22</f>
        <v>0</v>
      </c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209</v>
      </c>
      <c r="C23" s="51">
        <v>100</v>
      </c>
      <c r="D23" s="57"/>
      <c r="E23" s="58">
        <v>28928</v>
      </c>
      <c r="F23" s="56"/>
      <c r="G23" s="51">
        <f t="shared" si="0"/>
        <v>0</v>
      </c>
      <c r="H23" s="51">
        <f>$F7*B23</f>
        <v>0</v>
      </c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209</v>
      </c>
      <c r="C24" s="51">
        <v>100</v>
      </c>
      <c r="D24" s="57"/>
      <c r="E24" s="58">
        <v>29473</v>
      </c>
      <c r="F24" s="56"/>
      <c r="G24" s="51">
        <f t="shared" si="0"/>
        <v>0</v>
      </c>
      <c r="H24" s="51">
        <f>$F7*B24</f>
        <v>0</v>
      </c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209</v>
      </c>
      <c r="C25" s="51">
        <v>100</v>
      </c>
      <c r="D25" s="57"/>
      <c r="E25" s="58">
        <v>33583</v>
      </c>
      <c r="F25" s="56"/>
      <c r="G25" s="51">
        <f t="shared" si="0"/>
        <v>0</v>
      </c>
      <c r="H25" s="51">
        <f>$F7*B25</f>
        <v>0</v>
      </c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148784</v>
      </c>
      <c r="E26" s="51">
        <f>SUM(E14:E25)</f>
        <v>341751</v>
      </c>
      <c r="F26" s="51">
        <f>SUM(F14:F25)</f>
        <v>0</v>
      </c>
      <c r="G26" s="51">
        <f>SUM(G14:G25)</f>
        <v>0</v>
      </c>
      <c r="H26" s="51">
        <f>SUM(H14:H25)</f>
        <v>0</v>
      </c>
      <c r="I26" s="51">
        <f t="shared" ref="I26:J26" si="4">SUM(I14:I25)</f>
        <v>0</v>
      </c>
      <c r="J26" s="55">
        <f t="shared" si="4"/>
        <v>0</v>
      </c>
      <c r="K26" s="51">
        <f>SUM(K14:K25)</f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490535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67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68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UDゴシック,標準"&amp;14別紙2-1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D247F-B1AC-4443-9190-9EA9DA8A2D50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121</v>
      </c>
      <c r="B2" s="83"/>
      <c r="C2" s="83"/>
      <c r="D2" s="83"/>
      <c r="E2" s="83"/>
      <c r="F2" s="83"/>
      <c r="G2" s="36">
        <f>D27</f>
        <v>173437</v>
      </c>
      <c r="H2" s="1" t="s">
        <v>43</v>
      </c>
      <c r="I2" s="108"/>
      <c r="J2" s="108"/>
      <c r="K2" s="108"/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133</v>
      </c>
      <c r="C14" s="50">
        <v>100</v>
      </c>
      <c r="D14" s="52">
        <v>17566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133</v>
      </c>
      <c r="C15" s="51">
        <v>100</v>
      </c>
      <c r="D15" s="52">
        <v>10518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133</v>
      </c>
      <c r="C16" s="51">
        <v>100</v>
      </c>
      <c r="D16" s="52">
        <v>18602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133</v>
      </c>
      <c r="C17" s="51">
        <v>100</v>
      </c>
      <c r="D17" s="57"/>
      <c r="E17" s="58">
        <v>15941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133</v>
      </c>
      <c r="C18" s="51">
        <v>100</v>
      </c>
      <c r="D18" s="57"/>
      <c r="E18" s="58">
        <v>12040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133</v>
      </c>
      <c r="C19" s="51">
        <v>100</v>
      </c>
      <c r="D19" s="57"/>
      <c r="E19" s="58">
        <v>13882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133</v>
      </c>
      <c r="C20" s="51">
        <v>100</v>
      </c>
      <c r="D20" s="57"/>
      <c r="E20" s="58">
        <v>14817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133</v>
      </c>
      <c r="C21" s="51">
        <v>100</v>
      </c>
      <c r="D21" s="57"/>
      <c r="E21" s="58">
        <v>14735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133</v>
      </c>
      <c r="C22" s="51">
        <v>100</v>
      </c>
      <c r="D22" s="57"/>
      <c r="E22" s="58">
        <v>12878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133</v>
      </c>
      <c r="C23" s="51">
        <v>100</v>
      </c>
      <c r="D23" s="57"/>
      <c r="E23" s="58">
        <v>11857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133</v>
      </c>
      <c r="C24" s="51">
        <v>100</v>
      </c>
      <c r="D24" s="57"/>
      <c r="E24" s="58">
        <v>13688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133</v>
      </c>
      <c r="C25" s="51">
        <v>100</v>
      </c>
      <c r="D25" s="57"/>
      <c r="E25" s="58">
        <v>16913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46686</v>
      </c>
      <c r="E26" s="51">
        <f>SUM(E14:E25)</f>
        <v>126751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173437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122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123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9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I2:K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&amp;R&amp;"BIZ UDゴシック,標準"&amp;14別紙2-19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3B5C-48A1-4F25-B5EB-E65B4F933369}">
  <sheetPr>
    <pageSetUpPr fitToPage="1"/>
  </sheetPr>
  <dimension ref="A2:K38"/>
  <sheetViews>
    <sheetView workbookViewId="0">
      <selection activeCell="F6" sqref="F6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bestFit="1" customWidth="1"/>
    <col min="5" max="5" width="9.5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124</v>
      </c>
      <c r="B2" s="83"/>
      <c r="C2" s="83"/>
      <c r="D2" s="83"/>
      <c r="E2" s="83"/>
      <c r="F2" s="83"/>
      <c r="G2" s="36">
        <f>D27</f>
        <v>47250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7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8"/>
      <c r="G7" s="19" t="s">
        <v>48</v>
      </c>
    </row>
    <row r="8" spans="1:11" ht="18" customHeight="1" thickBot="1" x14ac:dyDescent="0.45">
      <c r="C8" s="80" t="s">
        <v>50</v>
      </c>
      <c r="D8" s="86" t="s">
        <v>125</v>
      </c>
      <c r="E8" s="87"/>
      <c r="F8" s="69"/>
      <c r="G8" s="41" t="s">
        <v>52</v>
      </c>
    </row>
    <row r="9" spans="1:11" ht="18" customHeight="1" thickBot="1" x14ac:dyDescent="0.45">
      <c r="C9" s="80"/>
      <c r="D9" s="88" t="s">
        <v>126</v>
      </c>
      <c r="E9" s="89"/>
      <c r="F9" s="70"/>
      <c r="G9" s="43" t="s">
        <v>52</v>
      </c>
    </row>
    <row r="10" spans="1:11" ht="18" customHeight="1" thickBot="1" x14ac:dyDescent="0.45">
      <c r="C10" s="80"/>
      <c r="D10" s="109" t="s">
        <v>127</v>
      </c>
      <c r="E10" s="110"/>
      <c r="F10" s="71"/>
      <c r="G10" s="72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125</v>
      </c>
      <c r="E12" s="46" t="s">
        <v>126</v>
      </c>
      <c r="F12" s="46" t="s">
        <v>127</v>
      </c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47" t="s">
        <v>62</v>
      </c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14</v>
      </c>
      <c r="C14" s="50">
        <v>100</v>
      </c>
      <c r="D14" s="52">
        <v>445</v>
      </c>
      <c r="E14" s="58">
        <v>905</v>
      </c>
      <c r="F14" s="73">
        <v>1861</v>
      </c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14</v>
      </c>
      <c r="C15" s="51">
        <v>100</v>
      </c>
      <c r="D15" s="52">
        <v>468</v>
      </c>
      <c r="E15" s="58">
        <v>1005</v>
      </c>
      <c r="F15" s="73">
        <v>2056</v>
      </c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14</v>
      </c>
      <c r="C16" s="51">
        <v>100</v>
      </c>
      <c r="D16" s="52">
        <v>415</v>
      </c>
      <c r="E16" s="58">
        <v>973</v>
      </c>
      <c r="F16" s="73">
        <v>2202</v>
      </c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14</v>
      </c>
      <c r="C17" s="51">
        <v>100</v>
      </c>
      <c r="D17" s="57"/>
      <c r="E17" s="58">
        <v>1879</v>
      </c>
      <c r="F17" s="73">
        <v>2382</v>
      </c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14</v>
      </c>
      <c r="C18" s="51">
        <v>100</v>
      </c>
      <c r="D18" s="57"/>
      <c r="E18" s="58">
        <v>1832</v>
      </c>
      <c r="F18" s="73">
        <v>2491</v>
      </c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14</v>
      </c>
      <c r="C19" s="51">
        <v>100</v>
      </c>
      <c r="D19" s="57"/>
      <c r="E19" s="58">
        <v>1845</v>
      </c>
      <c r="F19" s="73">
        <v>2658</v>
      </c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14</v>
      </c>
      <c r="C20" s="51">
        <v>100</v>
      </c>
      <c r="D20" s="57"/>
      <c r="E20" s="58">
        <v>1706</v>
      </c>
      <c r="F20" s="73">
        <v>2699</v>
      </c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14</v>
      </c>
      <c r="C21" s="51">
        <v>100</v>
      </c>
      <c r="D21" s="57"/>
      <c r="E21" s="58">
        <v>1598</v>
      </c>
      <c r="F21" s="73">
        <v>2294</v>
      </c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14</v>
      </c>
      <c r="C22" s="51">
        <v>100</v>
      </c>
      <c r="D22" s="57"/>
      <c r="E22" s="58">
        <v>1745</v>
      </c>
      <c r="F22" s="73">
        <v>2378</v>
      </c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14</v>
      </c>
      <c r="C23" s="51">
        <v>100</v>
      </c>
      <c r="D23" s="57"/>
      <c r="E23" s="58">
        <v>1635</v>
      </c>
      <c r="F23" s="73">
        <v>2302</v>
      </c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14</v>
      </c>
      <c r="C24" s="51">
        <v>100</v>
      </c>
      <c r="D24" s="57"/>
      <c r="E24" s="58">
        <v>1396</v>
      </c>
      <c r="F24" s="73">
        <v>2523</v>
      </c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14</v>
      </c>
      <c r="C25" s="51">
        <v>100</v>
      </c>
      <c r="D25" s="57"/>
      <c r="E25" s="58">
        <v>1461</v>
      </c>
      <c r="F25" s="73">
        <v>2096</v>
      </c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1328</v>
      </c>
      <c r="E26" s="51">
        <f>SUM(E14:E25)</f>
        <v>17980</v>
      </c>
      <c r="F26" s="51">
        <f>SUM(F14:F25)</f>
        <v>27942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47250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7" t="s">
        <v>128</v>
      </c>
      <c r="I28" s="98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129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10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&amp;R&amp;"BIZ UDゴシック,標準"&amp;14別紙2-20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D7CD-6787-43A3-B4D8-46DE4E095EDA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70</v>
      </c>
      <c r="B2" s="83"/>
      <c r="C2" s="83"/>
      <c r="D2" s="83"/>
      <c r="E2" s="83"/>
      <c r="F2" s="83"/>
      <c r="G2" s="36">
        <f>D27</f>
        <v>117490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39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0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1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42"/>
      <c r="G9" s="43" t="s">
        <v>52</v>
      </c>
    </row>
    <row r="10" spans="1:11" ht="18" customHeight="1" x14ac:dyDescent="0.4">
      <c r="C10" s="80"/>
      <c r="D10" s="80"/>
      <c r="E10" s="80"/>
      <c r="F10" s="62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85</v>
      </c>
      <c r="C14" s="51">
        <v>100</v>
      </c>
      <c r="D14" s="52">
        <v>10903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85</v>
      </c>
      <c r="C15" s="51">
        <v>100</v>
      </c>
      <c r="D15" s="52">
        <v>16357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85</v>
      </c>
      <c r="C16" s="51">
        <v>100</v>
      </c>
      <c r="D16" s="52">
        <v>9465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85</v>
      </c>
      <c r="C17" s="51">
        <v>100</v>
      </c>
      <c r="D17" s="57"/>
      <c r="E17" s="58">
        <v>6991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85</v>
      </c>
      <c r="C18" s="51">
        <v>100</v>
      </c>
      <c r="D18" s="57"/>
      <c r="E18" s="58">
        <v>6697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85</v>
      </c>
      <c r="C19" s="51">
        <v>100</v>
      </c>
      <c r="D19" s="57"/>
      <c r="E19" s="58">
        <v>10072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85</v>
      </c>
      <c r="C20" s="51">
        <v>100</v>
      </c>
      <c r="D20" s="57"/>
      <c r="E20" s="58">
        <v>11504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85</v>
      </c>
      <c r="C21" s="51">
        <v>100</v>
      </c>
      <c r="D21" s="57"/>
      <c r="E21" s="58">
        <v>11974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85</v>
      </c>
      <c r="C22" s="51">
        <v>100</v>
      </c>
      <c r="D22" s="57"/>
      <c r="E22" s="58">
        <v>9742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85</v>
      </c>
      <c r="C23" s="51">
        <v>100</v>
      </c>
      <c r="D23" s="57"/>
      <c r="E23" s="58">
        <v>6553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85</v>
      </c>
      <c r="C24" s="51">
        <v>100</v>
      </c>
      <c r="D24" s="57"/>
      <c r="E24" s="58">
        <v>6663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85</v>
      </c>
      <c r="C25" s="51">
        <v>100</v>
      </c>
      <c r="D25" s="57"/>
      <c r="E25" s="58">
        <v>10569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36725</v>
      </c>
      <c r="E26" s="51">
        <f>SUM(E14:E25)</f>
        <v>80765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117490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71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72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_2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63FE-D3CF-4086-AC9C-B2F59C39A6C2}">
  <sheetPr>
    <pageSetUpPr fitToPage="1"/>
  </sheetPr>
  <dimension ref="A2:K38"/>
  <sheetViews>
    <sheetView topLeftCell="A13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73</v>
      </c>
      <c r="B2" s="83"/>
      <c r="C2" s="83"/>
      <c r="D2" s="83"/>
      <c r="E2" s="83"/>
      <c r="F2" s="83"/>
      <c r="G2" s="36">
        <f>D27</f>
        <v>112802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124</v>
      </c>
      <c r="C14" s="50">
        <v>100</v>
      </c>
      <c r="D14" s="52">
        <v>10808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124</v>
      </c>
      <c r="C15" s="51">
        <v>100</v>
      </c>
      <c r="D15" s="52">
        <v>4552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124</v>
      </c>
      <c r="C16" s="51">
        <v>100</v>
      </c>
      <c r="D16" s="52">
        <v>14164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124</v>
      </c>
      <c r="C17" s="51">
        <v>100</v>
      </c>
      <c r="D17" s="57"/>
      <c r="E17" s="58">
        <v>7815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124</v>
      </c>
      <c r="C18" s="51">
        <v>100</v>
      </c>
      <c r="D18" s="57"/>
      <c r="E18" s="58">
        <v>6908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124</v>
      </c>
      <c r="C19" s="51">
        <v>100</v>
      </c>
      <c r="D19" s="57"/>
      <c r="E19" s="58">
        <v>10002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124</v>
      </c>
      <c r="C20" s="51">
        <v>100</v>
      </c>
      <c r="D20" s="57"/>
      <c r="E20" s="58">
        <v>11944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124</v>
      </c>
      <c r="C21" s="51">
        <v>100</v>
      </c>
      <c r="D21" s="57"/>
      <c r="E21" s="58">
        <v>12924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124</v>
      </c>
      <c r="C22" s="51">
        <v>100</v>
      </c>
      <c r="D22" s="57"/>
      <c r="E22" s="58">
        <v>9353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124</v>
      </c>
      <c r="C23" s="51">
        <v>100</v>
      </c>
      <c r="D23" s="57"/>
      <c r="E23" s="58">
        <v>9015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124</v>
      </c>
      <c r="C24" s="51">
        <v>100</v>
      </c>
      <c r="D24" s="57"/>
      <c r="E24" s="58">
        <v>5364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124</v>
      </c>
      <c r="C25" s="51">
        <v>100</v>
      </c>
      <c r="D25" s="57"/>
      <c r="E25" s="58">
        <v>9953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29524</v>
      </c>
      <c r="E26" s="51">
        <f>SUM(E14:E25)</f>
        <v>83278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112802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74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75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_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5B12F-2CCA-4279-AF3A-894FAD18071E}">
  <sheetPr>
    <pageSetUpPr fitToPage="1"/>
  </sheetPr>
  <dimension ref="A2:K38"/>
  <sheetViews>
    <sheetView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76</v>
      </c>
      <c r="B2" s="83"/>
      <c r="C2" s="83"/>
      <c r="D2" s="83"/>
      <c r="E2" s="83"/>
      <c r="F2" s="83"/>
      <c r="G2" s="36">
        <f>D27</f>
        <v>161075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152</v>
      </c>
      <c r="C14" s="50">
        <v>100</v>
      </c>
      <c r="D14" s="52">
        <v>17389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152</v>
      </c>
      <c r="C15" s="51">
        <v>100</v>
      </c>
      <c r="D15" s="52">
        <v>8406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152</v>
      </c>
      <c r="C16" s="51">
        <v>100</v>
      </c>
      <c r="D16" s="52">
        <v>20684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152</v>
      </c>
      <c r="C17" s="51">
        <v>100</v>
      </c>
      <c r="D17" s="57"/>
      <c r="E17" s="58">
        <v>10270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152</v>
      </c>
      <c r="C18" s="51">
        <v>100</v>
      </c>
      <c r="D18" s="57"/>
      <c r="E18" s="58">
        <v>8670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152</v>
      </c>
      <c r="C19" s="51">
        <v>100</v>
      </c>
      <c r="D19" s="57"/>
      <c r="E19" s="58">
        <v>15209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152</v>
      </c>
      <c r="C20" s="51">
        <v>100</v>
      </c>
      <c r="D20" s="57"/>
      <c r="E20" s="58">
        <v>18188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152</v>
      </c>
      <c r="C21" s="51">
        <v>100</v>
      </c>
      <c r="D21" s="57"/>
      <c r="E21" s="58">
        <v>19376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152</v>
      </c>
      <c r="C22" s="51">
        <v>100</v>
      </c>
      <c r="D22" s="57"/>
      <c r="E22" s="58">
        <v>13304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152</v>
      </c>
      <c r="C23" s="51">
        <v>100</v>
      </c>
      <c r="D23" s="57"/>
      <c r="E23" s="58">
        <v>8294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152</v>
      </c>
      <c r="C24" s="51">
        <v>100</v>
      </c>
      <c r="D24" s="57"/>
      <c r="E24" s="58">
        <v>8608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152</v>
      </c>
      <c r="C25" s="51">
        <v>100</v>
      </c>
      <c r="D25" s="57"/>
      <c r="E25" s="58">
        <v>12677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46479</v>
      </c>
      <c r="E26" s="51">
        <f>SUM(E14:E25)</f>
        <v>114596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161075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77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78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CBA8-A87F-4874-8EF6-9F570D0BAFBE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79</v>
      </c>
      <c r="B2" s="83"/>
      <c r="C2" s="83"/>
      <c r="D2" s="83"/>
      <c r="E2" s="83"/>
      <c r="F2" s="83"/>
      <c r="G2" s="36">
        <f>D27</f>
        <v>106353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92</v>
      </c>
      <c r="C14" s="50">
        <v>100</v>
      </c>
      <c r="D14" s="52">
        <v>10592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92</v>
      </c>
      <c r="C15" s="51">
        <v>100</v>
      </c>
      <c r="D15" s="52">
        <v>5514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92</v>
      </c>
      <c r="C16" s="51">
        <v>100</v>
      </c>
      <c r="D16" s="52">
        <v>11135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92</v>
      </c>
      <c r="C17" s="51">
        <v>100</v>
      </c>
      <c r="D17" s="57"/>
      <c r="E17" s="58">
        <v>6992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92</v>
      </c>
      <c r="C18" s="51">
        <v>100</v>
      </c>
      <c r="D18" s="57"/>
      <c r="E18" s="58">
        <v>6041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92</v>
      </c>
      <c r="C19" s="51">
        <v>100</v>
      </c>
      <c r="D19" s="57"/>
      <c r="E19" s="58">
        <v>9795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92</v>
      </c>
      <c r="C20" s="51">
        <v>100</v>
      </c>
      <c r="D20" s="57"/>
      <c r="E20" s="58">
        <v>12004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92</v>
      </c>
      <c r="C21" s="51">
        <v>100</v>
      </c>
      <c r="D21" s="57"/>
      <c r="E21" s="58">
        <v>12583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92</v>
      </c>
      <c r="C22" s="51">
        <v>100</v>
      </c>
      <c r="D22" s="57"/>
      <c r="E22" s="58">
        <v>9297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92</v>
      </c>
      <c r="C23" s="51">
        <v>100</v>
      </c>
      <c r="D23" s="57"/>
      <c r="E23" s="58">
        <v>6006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92</v>
      </c>
      <c r="C24" s="51">
        <v>100</v>
      </c>
      <c r="D24" s="57"/>
      <c r="E24" s="58">
        <v>6658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92</v>
      </c>
      <c r="C25" s="51">
        <v>100</v>
      </c>
      <c r="D25" s="57"/>
      <c r="E25" s="58">
        <v>9736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27241</v>
      </c>
      <c r="E26" s="51">
        <f>SUM(E14:E25)</f>
        <v>79112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106353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80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81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96E2-6AD3-4E78-9589-30829C6BD32E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82</v>
      </c>
      <c r="B2" s="83"/>
      <c r="C2" s="83"/>
      <c r="D2" s="83"/>
      <c r="E2" s="83"/>
      <c r="F2" s="83"/>
      <c r="G2" s="36">
        <f>D27</f>
        <v>122559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131</v>
      </c>
      <c r="C14" s="50">
        <v>100</v>
      </c>
      <c r="D14" s="52">
        <v>13029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131</v>
      </c>
      <c r="C15" s="51">
        <v>100</v>
      </c>
      <c r="D15" s="52">
        <v>5352</v>
      </c>
      <c r="E15" s="53"/>
      <c r="F15" s="56"/>
      <c r="G15" s="51">
        <f>ROUNDDOWN($F$6*B15*(1.85-C15/100),2)</f>
        <v>0</v>
      </c>
      <c r="H15" s="56"/>
      <c r="I15" s="51">
        <f t="shared" ref="I15:I25" si="0">G15+H15</f>
        <v>0</v>
      </c>
      <c r="J15" s="55">
        <f t="shared" ref="J15:J25" si="1">ROUNDDOWN(D15*$F$8+E15*$F$9+F15*$F$10,2)</f>
        <v>0</v>
      </c>
      <c r="K15" s="51">
        <f t="shared" ref="K15:K25" si="2">ROUNDDOWN(I15+J15,0)</f>
        <v>0</v>
      </c>
    </row>
    <row r="16" spans="1:11" ht="15.95" customHeight="1" x14ac:dyDescent="0.4">
      <c r="A16" s="49" t="s">
        <v>132</v>
      </c>
      <c r="B16" s="50">
        <v>131</v>
      </c>
      <c r="C16" s="51">
        <v>100</v>
      </c>
      <c r="D16" s="52">
        <v>13106</v>
      </c>
      <c r="E16" s="53"/>
      <c r="F16" s="56"/>
      <c r="G16" s="51">
        <f t="shared" ref="G16:G25" si="3">ROUNDDOWN($F$6*B16*(1.85-C16/100),2)</f>
        <v>0</v>
      </c>
      <c r="H16" s="56"/>
      <c r="I16" s="51">
        <f t="shared" si="0"/>
        <v>0</v>
      </c>
      <c r="J16" s="55">
        <f t="shared" si="1"/>
        <v>0</v>
      </c>
      <c r="K16" s="51">
        <f t="shared" si="2"/>
        <v>0</v>
      </c>
    </row>
    <row r="17" spans="1:11" ht="15.95" customHeight="1" x14ac:dyDescent="0.4">
      <c r="A17" s="49" t="s">
        <v>133</v>
      </c>
      <c r="B17" s="50">
        <v>131</v>
      </c>
      <c r="C17" s="51">
        <v>100</v>
      </c>
      <c r="D17" s="57"/>
      <c r="E17" s="58">
        <v>8014</v>
      </c>
      <c r="F17" s="56"/>
      <c r="G17" s="51">
        <f t="shared" si="3"/>
        <v>0</v>
      </c>
      <c r="H17" s="56"/>
      <c r="I17" s="51">
        <f t="shared" si="0"/>
        <v>0</v>
      </c>
      <c r="J17" s="55">
        <f t="shared" si="1"/>
        <v>0</v>
      </c>
      <c r="K17" s="51">
        <f t="shared" si="2"/>
        <v>0</v>
      </c>
    </row>
    <row r="18" spans="1:11" ht="15.95" customHeight="1" x14ac:dyDescent="0.4">
      <c r="A18" s="49" t="s">
        <v>134</v>
      </c>
      <c r="B18" s="50">
        <v>131</v>
      </c>
      <c r="C18" s="51">
        <v>100</v>
      </c>
      <c r="D18" s="57"/>
      <c r="E18" s="58">
        <v>7481</v>
      </c>
      <c r="F18" s="56"/>
      <c r="G18" s="51">
        <f t="shared" si="3"/>
        <v>0</v>
      </c>
      <c r="H18" s="56"/>
      <c r="I18" s="51">
        <f t="shared" si="0"/>
        <v>0</v>
      </c>
      <c r="J18" s="55">
        <f t="shared" si="1"/>
        <v>0</v>
      </c>
      <c r="K18" s="51">
        <f t="shared" si="2"/>
        <v>0</v>
      </c>
    </row>
    <row r="19" spans="1:11" ht="15.95" customHeight="1" x14ac:dyDescent="0.4">
      <c r="A19" s="49" t="s">
        <v>135</v>
      </c>
      <c r="B19" s="50">
        <v>131</v>
      </c>
      <c r="C19" s="51">
        <v>100</v>
      </c>
      <c r="D19" s="57"/>
      <c r="E19" s="58">
        <v>13323</v>
      </c>
      <c r="F19" s="56"/>
      <c r="G19" s="51">
        <f t="shared" si="3"/>
        <v>0</v>
      </c>
      <c r="H19" s="56"/>
      <c r="I19" s="51">
        <f t="shared" si="0"/>
        <v>0</v>
      </c>
      <c r="J19" s="55">
        <f t="shared" si="1"/>
        <v>0</v>
      </c>
      <c r="K19" s="51">
        <f t="shared" si="2"/>
        <v>0</v>
      </c>
    </row>
    <row r="20" spans="1:11" ht="15.95" customHeight="1" x14ac:dyDescent="0.4">
      <c r="A20" s="49" t="s">
        <v>136</v>
      </c>
      <c r="B20" s="50">
        <v>131</v>
      </c>
      <c r="C20" s="51">
        <v>100</v>
      </c>
      <c r="D20" s="57"/>
      <c r="E20" s="58">
        <v>15334</v>
      </c>
      <c r="F20" s="56"/>
      <c r="G20" s="51">
        <f t="shared" si="3"/>
        <v>0</v>
      </c>
      <c r="H20" s="56"/>
      <c r="I20" s="51">
        <f t="shared" si="0"/>
        <v>0</v>
      </c>
      <c r="J20" s="55">
        <f t="shared" si="1"/>
        <v>0</v>
      </c>
      <c r="K20" s="51">
        <f t="shared" si="2"/>
        <v>0</v>
      </c>
    </row>
    <row r="21" spans="1:11" ht="15.95" customHeight="1" x14ac:dyDescent="0.4">
      <c r="A21" s="49" t="s">
        <v>137</v>
      </c>
      <c r="B21" s="50">
        <v>131</v>
      </c>
      <c r="C21" s="51">
        <v>100</v>
      </c>
      <c r="D21" s="57"/>
      <c r="E21" s="58">
        <v>15999</v>
      </c>
      <c r="F21" s="56"/>
      <c r="G21" s="51">
        <f t="shared" si="3"/>
        <v>0</v>
      </c>
      <c r="H21" s="56"/>
      <c r="I21" s="51">
        <f t="shared" si="0"/>
        <v>0</v>
      </c>
      <c r="J21" s="55">
        <f t="shared" si="1"/>
        <v>0</v>
      </c>
      <c r="K21" s="51">
        <f t="shared" si="2"/>
        <v>0</v>
      </c>
    </row>
    <row r="22" spans="1:11" ht="15.95" customHeight="1" x14ac:dyDescent="0.4">
      <c r="A22" s="49" t="s">
        <v>138</v>
      </c>
      <c r="B22" s="50">
        <v>131</v>
      </c>
      <c r="C22" s="51">
        <v>100</v>
      </c>
      <c r="D22" s="57"/>
      <c r="E22" s="58">
        <v>8585</v>
      </c>
      <c r="F22" s="56"/>
      <c r="G22" s="51">
        <f t="shared" si="3"/>
        <v>0</v>
      </c>
      <c r="H22" s="56"/>
      <c r="I22" s="51">
        <f t="shared" si="0"/>
        <v>0</v>
      </c>
      <c r="J22" s="55">
        <f t="shared" si="1"/>
        <v>0</v>
      </c>
      <c r="K22" s="51">
        <f t="shared" si="2"/>
        <v>0</v>
      </c>
    </row>
    <row r="23" spans="1:11" ht="15.95" customHeight="1" x14ac:dyDescent="0.4">
      <c r="A23" s="49" t="s">
        <v>139</v>
      </c>
      <c r="B23" s="50">
        <v>131</v>
      </c>
      <c r="C23" s="51">
        <v>100</v>
      </c>
      <c r="D23" s="57"/>
      <c r="E23" s="58">
        <v>6206</v>
      </c>
      <c r="F23" s="56"/>
      <c r="G23" s="51">
        <f t="shared" si="3"/>
        <v>0</v>
      </c>
      <c r="H23" s="56"/>
      <c r="I23" s="51">
        <f t="shared" si="0"/>
        <v>0</v>
      </c>
      <c r="J23" s="55">
        <f t="shared" si="1"/>
        <v>0</v>
      </c>
      <c r="K23" s="51">
        <f t="shared" si="2"/>
        <v>0</v>
      </c>
    </row>
    <row r="24" spans="1:11" ht="15.95" customHeight="1" x14ac:dyDescent="0.4">
      <c r="A24" s="49" t="s">
        <v>140</v>
      </c>
      <c r="B24" s="50">
        <v>131</v>
      </c>
      <c r="C24" s="51">
        <v>100</v>
      </c>
      <c r="D24" s="57"/>
      <c r="E24" s="58">
        <v>6661</v>
      </c>
      <c r="F24" s="56"/>
      <c r="G24" s="51">
        <f t="shared" si="3"/>
        <v>0</v>
      </c>
      <c r="H24" s="56"/>
      <c r="I24" s="51">
        <f t="shared" si="0"/>
        <v>0</v>
      </c>
      <c r="J24" s="55">
        <f t="shared" si="1"/>
        <v>0</v>
      </c>
      <c r="K24" s="51">
        <f t="shared" si="2"/>
        <v>0</v>
      </c>
    </row>
    <row r="25" spans="1:11" ht="15.95" customHeight="1" x14ac:dyDescent="0.4">
      <c r="A25" s="49" t="s">
        <v>141</v>
      </c>
      <c r="B25" s="50">
        <v>131</v>
      </c>
      <c r="C25" s="51">
        <v>100</v>
      </c>
      <c r="D25" s="57"/>
      <c r="E25" s="58">
        <v>9469</v>
      </c>
      <c r="F25" s="56"/>
      <c r="G25" s="51">
        <f t="shared" si="3"/>
        <v>0</v>
      </c>
      <c r="H25" s="56"/>
      <c r="I25" s="51">
        <f t="shared" si="0"/>
        <v>0</v>
      </c>
      <c r="J25" s="55">
        <f t="shared" si="1"/>
        <v>0</v>
      </c>
      <c r="K25" s="51">
        <f t="shared" si="2"/>
        <v>0</v>
      </c>
    </row>
    <row r="26" spans="1:11" ht="15.95" customHeight="1" x14ac:dyDescent="0.4">
      <c r="B26" s="59"/>
      <c r="C26" s="59" t="s">
        <v>65</v>
      </c>
      <c r="D26" s="51">
        <f>SUM(D14:D25)</f>
        <v>31487</v>
      </c>
      <c r="E26" s="51">
        <f>SUM(E14:E25)</f>
        <v>91072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122559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83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84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FC3A1-DC3F-4834-8BDB-72B5780350EC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85</v>
      </c>
      <c r="B2" s="83"/>
      <c r="C2" s="83"/>
      <c r="D2" s="83"/>
      <c r="E2" s="83"/>
      <c r="F2" s="83"/>
      <c r="G2" s="36">
        <f>D27</f>
        <v>136949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91</v>
      </c>
      <c r="C14" s="50">
        <v>100</v>
      </c>
      <c r="D14" s="52">
        <v>12386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91</v>
      </c>
      <c r="C15" s="51">
        <v>100</v>
      </c>
      <c r="D15" s="52">
        <v>8781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91</v>
      </c>
      <c r="C16" s="51">
        <v>100</v>
      </c>
      <c r="D16" s="52">
        <v>13690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91</v>
      </c>
      <c r="C17" s="51">
        <v>100</v>
      </c>
      <c r="D17" s="57"/>
      <c r="E17" s="58">
        <v>10187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91</v>
      </c>
      <c r="C18" s="51">
        <v>100</v>
      </c>
      <c r="D18" s="57"/>
      <c r="E18" s="58">
        <v>9460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91</v>
      </c>
      <c r="C19" s="51">
        <v>100</v>
      </c>
      <c r="D19" s="57"/>
      <c r="E19" s="58">
        <v>12770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91</v>
      </c>
      <c r="C20" s="51">
        <v>100</v>
      </c>
      <c r="D20" s="57"/>
      <c r="E20" s="58">
        <v>13964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91</v>
      </c>
      <c r="C21" s="51">
        <v>100</v>
      </c>
      <c r="D21" s="57"/>
      <c r="E21" s="58">
        <v>14524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91</v>
      </c>
      <c r="C22" s="51">
        <v>100</v>
      </c>
      <c r="D22" s="57"/>
      <c r="E22" s="58">
        <v>12321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91</v>
      </c>
      <c r="C23" s="51">
        <v>100</v>
      </c>
      <c r="D23" s="57"/>
      <c r="E23" s="58">
        <v>9117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91</v>
      </c>
      <c r="C24" s="51">
        <v>100</v>
      </c>
      <c r="D24" s="57"/>
      <c r="E24" s="58">
        <v>9501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91</v>
      </c>
      <c r="C25" s="51">
        <v>100</v>
      </c>
      <c r="D25" s="57"/>
      <c r="E25" s="58">
        <v>10248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34857</v>
      </c>
      <c r="E26" s="51">
        <f>SUM(E14:E25)</f>
        <v>102092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136949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86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87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8D76B-99A4-4DA2-98BF-10776FC6395B}">
  <sheetPr>
    <pageSetUpPr fitToPage="1"/>
  </sheetPr>
  <dimension ref="A2:K38"/>
  <sheetViews>
    <sheetView topLeftCell="A10" workbookViewId="0">
      <selection activeCell="A14" sqref="A14:A25"/>
    </sheetView>
  </sheetViews>
  <sheetFormatPr defaultRowHeight="15" x14ac:dyDescent="0.4"/>
  <cols>
    <col min="1" max="1" width="11.25" style="1" customWidth="1"/>
    <col min="2" max="3" width="9.125" style="1" bestFit="1" customWidth="1"/>
    <col min="4" max="4" width="9.5" style="1" customWidth="1"/>
    <col min="5" max="5" width="11" style="1" customWidth="1"/>
    <col min="6" max="6" width="11.25" style="1" customWidth="1"/>
    <col min="7" max="8" width="13.625" style="1" customWidth="1"/>
    <col min="9" max="9" width="16.75" style="1" customWidth="1"/>
    <col min="10" max="10" width="16.625" style="1" customWidth="1"/>
    <col min="11" max="11" width="19.875" style="1" customWidth="1"/>
    <col min="12" max="16384" width="9" style="1"/>
  </cols>
  <sheetData>
    <row r="2" spans="1:11" ht="21" customHeight="1" x14ac:dyDescent="0.4">
      <c r="A2" s="83" t="s">
        <v>88</v>
      </c>
      <c r="B2" s="83"/>
      <c r="C2" s="83"/>
      <c r="D2" s="83"/>
      <c r="E2" s="83"/>
      <c r="F2" s="83"/>
      <c r="G2" s="36">
        <f>D27</f>
        <v>54029</v>
      </c>
      <c r="H2" s="1" t="s">
        <v>43</v>
      </c>
    </row>
    <row r="3" spans="1:11" ht="21" customHeight="1" x14ac:dyDescent="0.4">
      <c r="A3" s="21" t="s">
        <v>44</v>
      </c>
    </row>
    <row r="4" spans="1:11" ht="8.25" customHeight="1" x14ac:dyDescent="0.4"/>
    <row r="5" spans="1:11" ht="18" customHeight="1" thickBot="1" x14ac:dyDescent="0.45">
      <c r="C5" s="80" t="s">
        <v>3</v>
      </c>
      <c r="D5" s="80"/>
      <c r="E5" s="80"/>
      <c r="F5" s="74" t="s">
        <v>45</v>
      </c>
      <c r="G5" s="80"/>
    </row>
    <row r="6" spans="1:11" ht="18" customHeight="1" thickBot="1" x14ac:dyDescent="0.45">
      <c r="C6" s="80" t="s">
        <v>46</v>
      </c>
      <c r="D6" s="80" t="s">
        <v>47</v>
      </c>
      <c r="E6" s="84"/>
      <c r="F6" s="63"/>
      <c r="G6" s="38" t="s">
        <v>48</v>
      </c>
    </row>
    <row r="7" spans="1:11" ht="18" customHeight="1" thickBot="1" x14ac:dyDescent="0.45">
      <c r="C7" s="80"/>
      <c r="D7" s="80" t="s">
        <v>49</v>
      </c>
      <c r="E7" s="80"/>
      <c r="F7" s="64"/>
      <c r="G7" s="19" t="s">
        <v>48</v>
      </c>
    </row>
    <row r="8" spans="1:11" ht="18" customHeight="1" thickBot="1" x14ac:dyDescent="0.45">
      <c r="C8" s="80" t="s">
        <v>50</v>
      </c>
      <c r="D8" s="86" t="s">
        <v>51</v>
      </c>
      <c r="E8" s="87"/>
      <c r="F8" s="65"/>
      <c r="G8" s="41" t="s">
        <v>52</v>
      </c>
    </row>
    <row r="9" spans="1:11" ht="18" customHeight="1" thickBot="1" x14ac:dyDescent="0.45">
      <c r="C9" s="80"/>
      <c r="D9" s="88" t="s">
        <v>53</v>
      </c>
      <c r="E9" s="89"/>
      <c r="F9" s="66"/>
      <c r="G9" s="43" t="s">
        <v>52</v>
      </c>
    </row>
    <row r="10" spans="1:11" ht="18" customHeight="1" x14ac:dyDescent="0.4">
      <c r="C10" s="80"/>
      <c r="D10" s="80"/>
      <c r="E10" s="80"/>
      <c r="F10" s="44"/>
      <c r="G10" s="19" t="s">
        <v>52</v>
      </c>
    </row>
    <row r="12" spans="1:11" x14ac:dyDescent="0.4">
      <c r="A12" s="45"/>
      <c r="B12" s="46" t="s">
        <v>54</v>
      </c>
      <c r="C12" s="46" t="s">
        <v>55</v>
      </c>
      <c r="D12" s="46" t="s">
        <v>51</v>
      </c>
      <c r="E12" s="46" t="s">
        <v>53</v>
      </c>
      <c r="F12" s="45"/>
      <c r="G12" s="90" t="s">
        <v>56</v>
      </c>
      <c r="H12" s="80"/>
      <c r="I12" s="80" t="s">
        <v>57</v>
      </c>
      <c r="J12" s="80" t="s">
        <v>58</v>
      </c>
      <c r="K12" s="80" t="s">
        <v>59</v>
      </c>
    </row>
    <row r="13" spans="1:11" x14ac:dyDescent="0.4">
      <c r="A13" s="9"/>
      <c r="B13" s="47" t="s">
        <v>60</v>
      </c>
      <c r="C13" s="47" t="s">
        <v>61</v>
      </c>
      <c r="D13" s="47" t="s">
        <v>62</v>
      </c>
      <c r="E13" s="47" t="s">
        <v>62</v>
      </c>
      <c r="F13" s="9"/>
      <c r="G13" s="48" t="s">
        <v>63</v>
      </c>
      <c r="H13" s="6" t="s">
        <v>64</v>
      </c>
      <c r="I13" s="80"/>
      <c r="J13" s="80"/>
      <c r="K13" s="80"/>
    </row>
    <row r="14" spans="1:11" ht="15.95" customHeight="1" x14ac:dyDescent="0.4">
      <c r="A14" s="49" t="s">
        <v>130</v>
      </c>
      <c r="B14" s="50">
        <v>48</v>
      </c>
      <c r="C14" s="50">
        <v>100</v>
      </c>
      <c r="D14" s="52">
        <v>5924</v>
      </c>
      <c r="E14" s="53"/>
      <c r="F14" s="54"/>
      <c r="G14" s="51">
        <f>ROUNDDOWN($F$6*B14*(1.85-C14/100),2)</f>
        <v>0</v>
      </c>
      <c r="H14" s="56"/>
      <c r="I14" s="51">
        <f>G14+H14</f>
        <v>0</v>
      </c>
      <c r="J14" s="55">
        <f>ROUNDDOWN(D14*$F$8+E14*$F$9+F14*$F$10,2)</f>
        <v>0</v>
      </c>
      <c r="K14" s="51">
        <f>ROUNDDOWN(I14+J14,0)</f>
        <v>0</v>
      </c>
    </row>
    <row r="15" spans="1:11" ht="15.95" customHeight="1" x14ac:dyDescent="0.4">
      <c r="A15" s="49" t="s">
        <v>131</v>
      </c>
      <c r="B15" s="50">
        <v>48</v>
      </c>
      <c r="C15" s="51">
        <v>100</v>
      </c>
      <c r="D15" s="52">
        <v>3267</v>
      </c>
      <c r="E15" s="53"/>
      <c r="F15" s="56"/>
      <c r="G15" s="51">
        <f t="shared" ref="G15:G25" si="0">ROUNDDOWN($F$6*B15*(1.85-C15/100),2)</f>
        <v>0</v>
      </c>
      <c r="H15" s="56"/>
      <c r="I15" s="51">
        <f t="shared" ref="I15:I25" si="1">G15+H15</f>
        <v>0</v>
      </c>
      <c r="J15" s="55">
        <f t="shared" ref="J15:J25" si="2">ROUNDDOWN(D15*$F$8+E15*$F$9+F15*$F$10,2)</f>
        <v>0</v>
      </c>
      <c r="K15" s="51">
        <f t="shared" ref="K15:K25" si="3">ROUNDDOWN(I15+J15,0)</f>
        <v>0</v>
      </c>
    </row>
    <row r="16" spans="1:11" ht="15.95" customHeight="1" x14ac:dyDescent="0.4">
      <c r="A16" s="49" t="s">
        <v>132</v>
      </c>
      <c r="B16" s="50">
        <v>48</v>
      </c>
      <c r="C16" s="51">
        <v>100</v>
      </c>
      <c r="D16" s="52">
        <v>5923</v>
      </c>
      <c r="E16" s="53"/>
      <c r="F16" s="56"/>
      <c r="G16" s="51">
        <f t="shared" si="0"/>
        <v>0</v>
      </c>
      <c r="H16" s="56"/>
      <c r="I16" s="51">
        <f t="shared" si="1"/>
        <v>0</v>
      </c>
      <c r="J16" s="55">
        <f t="shared" si="2"/>
        <v>0</v>
      </c>
      <c r="K16" s="51">
        <f t="shared" si="3"/>
        <v>0</v>
      </c>
    </row>
    <row r="17" spans="1:11" ht="15.95" customHeight="1" x14ac:dyDescent="0.4">
      <c r="A17" s="49" t="s">
        <v>133</v>
      </c>
      <c r="B17" s="50">
        <v>48</v>
      </c>
      <c r="C17" s="51">
        <v>100</v>
      </c>
      <c r="D17" s="57"/>
      <c r="E17" s="58">
        <v>3583</v>
      </c>
      <c r="F17" s="56"/>
      <c r="G17" s="51">
        <f t="shared" si="0"/>
        <v>0</v>
      </c>
      <c r="H17" s="56"/>
      <c r="I17" s="51">
        <f t="shared" si="1"/>
        <v>0</v>
      </c>
      <c r="J17" s="55">
        <f t="shared" si="2"/>
        <v>0</v>
      </c>
      <c r="K17" s="51">
        <f t="shared" si="3"/>
        <v>0</v>
      </c>
    </row>
    <row r="18" spans="1:11" ht="15.95" customHeight="1" x14ac:dyDescent="0.4">
      <c r="A18" s="49" t="s">
        <v>134</v>
      </c>
      <c r="B18" s="50">
        <v>48</v>
      </c>
      <c r="C18" s="51">
        <v>100</v>
      </c>
      <c r="D18" s="57"/>
      <c r="E18" s="58">
        <v>3078</v>
      </c>
      <c r="F18" s="56"/>
      <c r="G18" s="51">
        <f t="shared" si="0"/>
        <v>0</v>
      </c>
      <c r="H18" s="56"/>
      <c r="I18" s="51">
        <f t="shared" si="1"/>
        <v>0</v>
      </c>
      <c r="J18" s="55">
        <f t="shared" si="2"/>
        <v>0</v>
      </c>
      <c r="K18" s="51">
        <f t="shared" si="3"/>
        <v>0</v>
      </c>
    </row>
    <row r="19" spans="1:11" ht="15.95" customHeight="1" x14ac:dyDescent="0.4">
      <c r="A19" s="49" t="s">
        <v>135</v>
      </c>
      <c r="B19" s="50">
        <v>48</v>
      </c>
      <c r="C19" s="51">
        <v>100</v>
      </c>
      <c r="D19" s="57"/>
      <c r="E19" s="58">
        <v>4699</v>
      </c>
      <c r="F19" s="56"/>
      <c r="G19" s="51">
        <f t="shared" si="0"/>
        <v>0</v>
      </c>
      <c r="H19" s="56"/>
      <c r="I19" s="51">
        <f t="shared" si="1"/>
        <v>0</v>
      </c>
      <c r="J19" s="55">
        <f t="shared" si="2"/>
        <v>0</v>
      </c>
      <c r="K19" s="51">
        <f t="shared" si="3"/>
        <v>0</v>
      </c>
    </row>
    <row r="20" spans="1:11" ht="15.95" customHeight="1" x14ac:dyDescent="0.4">
      <c r="A20" s="49" t="s">
        <v>136</v>
      </c>
      <c r="B20" s="50">
        <v>48</v>
      </c>
      <c r="C20" s="51">
        <v>100</v>
      </c>
      <c r="D20" s="57"/>
      <c r="E20" s="58">
        <v>5490</v>
      </c>
      <c r="F20" s="56"/>
      <c r="G20" s="51">
        <f t="shared" si="0"/>
        <v>0</v>
      </c>
      <c r="H20" s="56"/>
      <c r="I20" s="51">
        <f t="shared" si="1"/>
        <v>0</v>
      </c>
      <c r="J20" s="55">
        <f t="shared" si="2"/>
        <v>0</v>
      </c>
      <c r="K20" s="51">
        <f t="shared" si="3"/>
        <v>0</v>
      </c>
    </row>
    <row r="21" spans="1:11" ht="15.95" customHeight="1" x14ac:dyDescent="0.4">
      <c r="A21" s="49" t="s">
        <v>137</v>
      </c>
      <c r="B21" s="50">
        <v>48</v>
      </c>
      <c r="C21" s="51">
        <v>100</v>
      </c>
      <c r="D21" s="57"/>
      <c r="E21" s="58">
        <v>5822</v>
      </c>
      <c r="F21" s="56"/>
      <c r="G21" s="51">
        <f t="shared" si="0"/>
        <v>0</v>
      </c>
      <c r="H21" s="56"/>
      <c r="I21" s="51">
        <f t="shared" si="1"/>
        <v>0</v>
      </c>
      <c r="J21" s="55">
        <f t="shared" si="2"/>
        <v>0</v>
      </c>
      <c r="K21" s="51">
        <f t="shared" si="3"/>
        <v>0</v>
      </c>
    </row>
    <row r="22" spans="1:11" ht="15.95" customHeight="1" x14ac:dyDescent="0.4">
      <c r="A22" s="49" t="s">
        <v>138</v>
      </c>
      <c r="B22" s="50">
        <v>48</v>
      </c>
      <c r="C22" s="51">
        <v>100</v>
      </c>
      <c r="D22" s="57"/>
      <c r="E22" s="58">
        <v>4856</v>
      </c>
      <c r="F22" s="56"/>
      <c r="G22" s="51">
        <f t="shared" si="0"/>
        <v>0</v>
      </c>
      <c r="H22" s="56"/>
      <c r="I22" s="51">
        <f t="shared" si="1"/>
        <v>0</v>
      </c>
      <c r="J22" s="55">
        <f t="shared" si="2"/>
        <v>0</v>
      </c>
      <c r="K22" s="51">
        <f t="shared" si="3"/>
        <v>0</v>
      </c>
    </row>
    <row r="23" spans="1:11" ht="15.95" customHeight="1" x14ac:dyDescent="0.4">
      <c r="A23" s="49" t="s">
        <v>139</v>
      </c>
      <c r="B23" s="50">
        <v>48</v>
      </c>
      <c r="C23" s="51">
        <v>100</v>
      </c>
      <c r="D23" s="57"/>
      <c r="E23" s="58">
        <v>3458</v>
      </c>
      <c r="F23" s="56"/>
      <c r="G23" s="51">
        <f t="shared" si="0"/>
        <v>0</v>
      </c>
      <c r="H23" s="56"/>
      <c r="I23" s="51">
        <f t="shared" si="1"/>
        <v>0</v>
      </c>
      <c r="J23" s="55">
        <f t="shared" si="2"/>
        <v>0</v>
      </c>
      <c r="K23" s="51">
        <f t="shared" si="3"/>
        <v>0</v>
      </c>
    </row>
    <row r="24" spans="1:11" ht="15.95" customHeight="1" x14ac:dyDescent="0.4">
      <c r="A24" s="49" t="s">
        <v>140</v>
      </c>
      <c r="B24" s="50">
        <v>48</v>
      </c>
      <c r="C24" s="51">
        <v>100</v>
      </c>
      <c r="D24" s="57"/>
      <c r="E24" s="58">
        <v>3692</v>
      </c>
      <c r="F24" s="56"/>
      <c r="G24" s="51">
        <f t="shared" si="0"/>
        <v>0</v>
      </c>
      <c r="H24" s="56"/>
      <c r="I24" s="51">
        <f t="shared" si="1"/>
        <v>0</v>
      </c>
      <c r="J24" s="55">
        <f t="shared" si="2"/>
        <v>0</v>
      </c>
      <c r="K24" s="51">
        <f t="shared" si="3"/>
        <v>0</v>
      </c>
    </row>
    <row r="25" spans="1:11" ht="15.95" customHeight="1" x14ac:dyDescent="0.4">
      <c r="A25" s="49" t="s">
        <v>141</v>
      </c>
      <c r="B25" s="50">
        <v>48</v>
      </c>
      <c r="C25" s="51">
        <v>100</v>
      </c>
      <c r="D25" s="57"/>
      <c r="E25" s="58">
        <v>4237</v>
      </c>
      <c r="F25" s="56"/>
      <c r="G25" s="51">
        <f t="shared" si="0"/>
        <v>0</v>
      </c>
      <c r="H25" s="56"/>
      <c r="I25" s="51">
        <f t="shared" si="1"/>
        <v>0</v>
      </c>
      <c r="J25" s="55">
        <f t="shared" si="2"/>
        <v>0</v>
      </c>
      <c r="K25" s="51">
        <f t="shared" si="3"/>
        <v>0</v>
      </c>
    </row>
    <row r="26" spans="1:11" ht="15.95" customHeight="1" x14ac:dyDescent="0.4">
      <c r="B26" s="59"/>
      <c r="C26" s="59" t="s">
        <v>65</v>
      </c>
      <c r="D26" s="51">
        <f>SUM(D14:D25)</f>
        <v>15114</v>
      </c>
      <c r="E26" s="51">
        <f>SUM(E14:E25)</f>
        <v>38915</v>
      </c>
      <c r="F26" s="51">
        <f>SUM(F14:F25)</f>
        <v>0</v>
      </c>
      <c r="G26" s="51">
        <f>SUM(G14:G25)</f>
        <v>0</v>
      </c>
      <c r="H26" s="56"/>
      <c r="I26" s="51">
        <f t="shared" ref="I26:K26" si="4">SUM(I14:I25)</f>
        <v>0</v>
      </c>
      <c r="J26" s="55">
        <f t="shared" si="4"/>
        <v>0</v>
      </c>
      <c r="K26" s="51">
        <f t="shared" si="4"/>
        <v>0</v>
      </c>
    </row>
    <row r="27" spans="1:11" ht="51.75" customHeight="1" thickBot="1" x14ac:dyDescent="0.45">
      <c r="B27" s="59"/>
      <c r="C27" s="59" t="s">
        <v>66</v>
      </c>
      <c r="D27" s="91">
        <f>SUM(D26:F26)</f>
        <v>54029</v>
      </c>
      <c r="E27" s="92"/>
      <c r="F27" s="93"/>
      <c r="G27" s="59"/>
      <c r="H27" s="59"/>
      <c r="I27" s="59"/>
      <c r="J27" s="59"/>
      <c r="K27" s="59"/>
    </row>
    <row r="28" spans="1:11" ht="32.25" customHeight="1" thickBot="1" x14ac:dyDescent="0.45">
      <c r="B28" s="59"/>
      <c r="C28" s="59"/>
      <c r="D28" s="59"/>
      <c r="E28" s="59"/>
      <c r="F28" s="59"/>
      <c r="G28" s="59"/>
      <c r="H28" s="94" t="s">
        <v>89</v>
      </c>
      <c r="I28" s="91"/>
      <c r="J28" s="95">
        <f>ROUNDDOWN(K26*100/110,0)</f>
        <v>0</v>
      </c>
      <c r="K28" s="96"/>
    </row>
    <row r="29" spans="1:11" ht="54.75" customHeight="1" x14ac:dyDescent="0.4">
      <c r="B29" s="59"/>
      <c r="C29" s="59"/>
      <c r="D29" s="59"/>
      <c r="E29" s="59"/>
      <c r="F29" s="59"/>
      <c r="G29" s="59"/>
      <c r="H29" s="85" t="s">
        <v>90</v>
      </c>
      <c r="I29" s="85"/>
      <c r="J29" s="85"/>
      <c r="K29" s="85"/>
    </row>
    <row r="30" spans="1:11" x14ac:dyDescent="0.4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4">
      <c r="B31" s="59"/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4">
      <c r="B32" s="59"/>
      <c r="C32" s="59"/>
      <c r="D32" s="59"/>
      <c r="E32" s="59"/>
      <c r="F32" s="59"/>
      <c r="G32" s="59"/>
      <c r="H32" s="59"/>
      <c r="I32" s="59"/>
      <c r="J32" s="59"/>
      <c r="K32" s="59"/>
    </row>
    <row r="33" spans="2:11" x14ac:dyDescent="0.4"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2:11" x14ac:dyDescent="0.4"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2:11" x14ac:dyDescent="0.4">
      <c r="B35" s="59"/>
      <c r="C35" s="59"/>
      <c r="D35" s="59"/>
      <c r="E35" s="59"/>
      <c r="F35" s="59"/>
      <c r="G35" s="59"/>
      <c r="H35" s="59"/>
      <c r="I35" s="59"/>
      <c r="J35" s="59"/>
      <c r="K35" s="59"/>
    </row>
    <row r="36" spans="2:11" x14ac:dyDescent="0.4">
      <c r="B36" s="59"/>
      <c r="C36" s="59"/>
      <c r="D36" s="59"/>
      <c r="E36" s="59"/>
      <c r="F36" s="59"/>
      <c r="G36" s="59"/>
      <c r="H36" s="59"/>
      <c r="I36" s="59"/>
      <c r="J36" s="59"/>
      <c r="K36" s="59"/>
    </row>
    <row r="37" spans="2:11" x14ac:dyDescent="0.4">
      <c r="B37" s="59"/>
      <c r="C37" s="59"/>
      <c r="D37" s="59"/>
      <c r="E37" s="59"/>
      <c r="F37" s="59"/>
      <c r="G37" s="59"/>
      <c r="H37" s="59"/>
      <c r="I37" s="59"/>
      <c r="J37" s="59"/>
      <c r="K37" s="59"/>
    </row>
    <row r="38" spans="2:11" x14ac:dyDescent="0.4">
      <c r="B38" s="59"/>
      <c r="C38" s="59"/>
      <c r="D38" s="59"/>
      <c r="E38" s="59"/>
      <c r="F38" s="59"/>
      <c r="G38" s="59"/>
      <c r="H38" s="59"/>
      <c r="I38" s="59"/>
      <c r="J38" s="59"/>
      <c r="K38" s="59"/>
    </row>
  </sheetData>
  <protectedRanges>
    <protectedRange sqref="F6 F8:F9" name="範囲1"/>
  </protectedRanges>
  <mergeCells count="18"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  <mergeCell ref="A2:F2"/>
    <mergeCell ref="C5:E5"/>
    <mergeCell ref="F5:G5"/>
    <mergeCell ref="C6:C7"/>
    <mergeCell ref="D6:E6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Header>&amp;R&amp;"BIZ UDゴシック,標準"&amp;14別紙2-8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【別紙2】総括表</vt:lpstr>
      <vt:lpstr>1垂井町役場庁舎</vt:lpstr>
      <vt:lpstr>2垂井町立岩手小学校</vt:lpstr>
      <vt:lpstr>3垂井町立府中小学校</vt:lpstr>
      <vt:lpstr>4垂井町立垂井小学校</vt:lpstr>
      <vt:lpstr>5垂井町立宮代小学校 </vt:lpstr>
      <vt:lpstr>6垂井町立東小学校 </vt:lpstr>
      <vt:lpstr>7垂井町立表佐小学校</vt:lpstr>
      <vt:lpstr>8垂井町立合原小学校</vt:lpstr>
      <vt:lpstr>9垂井町立北中学校</vt:lpstr>
      <vt:lpstr>10垂井町立不破中学校</vt:lpstr>
      <vt:lpstr>11垂井町タルイピアセンター</vt:lpstr>
      <vt:lpstr>12垂井町文化会館</vt:lpstr>
      <vt:lpstr>13垂井町保健センター</vt:lpstr>
      <vt:lpstr>14垂井町立垂井東こども園</vt:lpstr>
      <vt:lpstr>15垂井町朝倉運動公園野球場</vt:lpstr>
      <vt:lpstr>16垂井町朝倉町民体育館</vt:lpstr>
      <vt:lpstr>17垂井町斎場</vt:lpstr>
      <vt:lpstr>18垂井町立垂井こども園</vt:lpstr>
      <vt:lpstr>19垂井町学校給食センター</vt:lpstr>
      <vt:lpstr>20垂井町垂井駅　自由通路　南広場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</dc:creator>
  <cp:lastModifiedBy>tarui</cp:lastModifiedBy>
  <cp:lastPrinted>2024-05-10T11:55:25Z</cp:lastPrinted>
  <dcterms:created xsi:type="dcterms:W3CDTF">2023-04-22T00:39:03Z</dcterms:created>
  <dcterms:modified xsi:type="dcterms:W3CDTF">2025-04-22T11:13:30Z</dcterms:modified>
</cp:coreProperties>
</file>